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2.xml" ContentType="application/vnd.ms-office.chartstyle+xml"/>
  <Override PartName="/xl/charts/colors12.xml" ContentType="application/vnd.ms-office.chartcolorstyle+xml"/>
  <Override PartName="/xl/charts/chart3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style16.xml" ContentType="application/vnd.ms-office.chartstyle+xml"/>
  <Override PartName="/xl/charts/colors16.xml" ContentType="application/vnd.ms-office.chartcolorstyle+xml"/>
  <Override PartName="/xl/charts/chart42.xml" ContentType="application/vnd.openxmlformats-officedocument.drawingml.chart+xml"/>
  <Override PartName="/xl/charts/style17.xml" ContentType="application/vnd.ms-office.chartstyle+xml"/>
  <Override PartName="/xl/charts/colors17.xml" ContentType="application/vnd.ms-office.chartcolorstyle+xml"/>
  <Override PartName="/xl/charts/chart43.xml" ContentType="application/vnd.openxmlformats-officedocument.drawingml.chart+xml"/>
  <Override PartName="/xl/charts/style18.xml" ContentType="application/vnd.ms-office.chartstyle+xml"/>
  <Override PartName="/xl/charts/colors18.xml" ContentType="application/vnd.ms-office.chartcolorstyle+xml"/>
  <Override PartName="/xl/charts/chart44.xml" ContentType="application/vnd.openxmlformats-officedocument.drawingml.chart+xml"/>
  <Override PartName="/xl/charts/style19.xml" ContentType="application/vnd.ms-office.chartstyle+xml"/>
  <Override PartName="/xl/charts/colors19.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charts/style20.xml" ContentType="application/vnd.ms-office.chartstyle+xml"/>
  <Override PartName="/xl/charts/colors20.xml" ContentType="application/vnd.ms-office.chartcolorstyle+xml"/>
  <Override PartName="/xl/charts/chart47.xml" ContentType="application/vnd.openxmlformats-officedocument.drawingml.chart+xml"/>
  <Override PartName="/xl/charts/style21.xml" ContentType="application/vnd.ms-office.chartstyle+xml"/>
  <Override PartName="/xl/charts/colors21.xml" ContentType="application/vnd.ms-office.chartcolorstyle+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0.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style22.xml" ContentType="application/vnd.ms-office.chartstyle+xml"/>
  <Override PartName="/xl/charts/colors22.xml" ContentType="application/vnd.ms-office.chartcolorstyle+xml"/>
  <Override PartName="/xl/charts/chart55.xml" ContentType="application/vnd.openxmlformats-officedocument.drawingml.chart+xml"/>
  <Override PartName="/xl/charts/style23.xml" ContentType="application/vnd.ms-office.chartstyle+xml"/>
  <Override PartName="/xl/charts/colors23.xml" ContentType="application/vnd.ms-office.chartcolorstyle+xml"/>
  <Override PartName="/xl/charts/chart56.xml" ContentType="application/vnd.openxmlformats-officedocument.drawingml.chart+xml"/>
  <Override PartName="/xl/charts/style24.xml" ContentType="application/vnd.ms-office.chartstyle+xml"/>
  <Override PartName="/xl/charts/colors24.xml" ContentType="application/vnd.ms-office.chartcolorstyle+xml"/>
  <Override PartName="/xl/charts/chart57.xml" ContentType="application/vnd.openxmlformats-officedocument.drawingml.chart+xml"/>
  <Override PartName="/xl/charts/style25.xml" ContentType="application/vnd.ms-office.chartstyle+xml"/>
  <Override PartName="/xl/charts/colors25.xml" ContentType="application/vnd.ms-office.chartcolorstyle+xml"/>
  <Override PartName="/xl/charts/chart58.xml" ContentType="application/vnd.openxmlformats-officedocument.drawingml.chart+xml"/>
  <Override PartName="/xl/charts/style26.xml" ContentType="application/vnd.ms-office.chartstyle+xml"/>
  <Override PartName="/xl/charts/colors26.xml" ContentType="application/vnd.ms-office.chartcolorstyle+xml"/>
  <Override PartName="/xl/charts/chart59.xml" ContentType="application/vnd.openxmlformats-officedocument.drawingml.chart+xml"/>
  <Override PartName="/xl/charts/style27.xml" ContentType="application/vnd.ms-office.chartstyle+xml"/>
  <Override PartName="/xl/charts/colors27.xml" ContentType="application/vnd.ms-office.chartcolorstyle+xml"/>
  <Override PartName="/xl/charts/chartEx1.xml" ContentType="application/vnd.ms-office.chartex+xml"/>
  <Override PartName="/xl/charts/style28.xml" ContentType="application/vnd.ms-office.chartstyle+xml"/>
  <Override PartName="/xl/charts/colors28.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charts/style29.xml" ContentType="application/vnd.ms-office.chartstyle+xml"/>
  <Override PartName="/xl/charts/colors29.xml" ContentType="application/vnd.ms-office.chartcolorstyle+xml"/>
  <Override PartName="/xl/charts/chart62.xml" ContentType="application/vnd.openxmlformats-officedocument.drawingml.chart+xml"/>
  <Override PartName="/xl/charts/style30.xml" ContentType="application/vnd.ms-office.chartstyle+xml"/>
  <Override PartName="/xl/charts/colors30.xml" ContentType="application/vnd.ms-office.chartcolorstyle+xml"/>
  <Override PartName="/xl/charts/chart63.xml" ContentType="application/vnd.openxmlformats-officedocument.drawingml.chart+xml"/>
  <Override PartName="/xl/drawings/drawing1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Ex2.xml" ContentType="application/vnd.ms-office.chartex+xml"/>
  <Override PartName="/xl/charts/style31.xml" ContentType="application/vnd.ms-office.chartstyle+xml"/>
  <Override PartName="/xl/charts/colors31.xml" ContentType="application/vnd.ms-office.chartcolorstyle+xml"/>
  <Override PartName="/xl/charts/chart72.xml" ContentType="application/vnd.openxmlformats-officedocument.drawingml.chart+xml"/>
  <Override PartName="/xl/charts/chart73.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74.xml" ContentType="application/vnd.openxmlformats-officedocument.drawingml.chart+xml"/>
  <Override PartName="/xl/charts/style32.xml" ContentType="application/vnd.ms-office.chartstyle+xml"/>
  <Override PartName="/xl/charts/colors32.xml" ContentType="application/vnd.ms-office.chartcolorstyle+xml"/>
  <Override PartName="/xl/charts/chart75.xml" ContentType="application/vnd.openxmlformats-officedocument.drawingml.chart+xml"/>
  <Override PartName="/xl/charts/chart7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029"/>
  <workbookPr dateCompatibility="0" codeName="ThisWorkbook" defaultThemeVersion="166925"/>
  <mc:AlternateContent xmlns:mc="http://schemas.openxmlformats.org/markup-compatibility/2006">
    <mc:Choice Requires="x15">
      <x15ac:absPath xmlns:x15ac="http://schemas.microsoft.com/office/spreadsheetml/2010/11/ac" url="\\spokane\Customs Compliance\Social Responsibility\Factory Monitoring Program\Better Buying\BB 2022-2023\"/>
    </mc:Choice>
  </mc:AlternateContent>
  <xr:revisionPtr revIDLastSave="0" documentId="13_ncr:9_{4F503374-DD0B-4983-BD62-2AD976EC938D}" xr6:coauthVersionLast="47" xr6:coauthVersionMax="47" xr10:uidLastSave="{00000000-0000-0000-0000-000000000000}"/>
  <workbookProtection workbookAlgorithmName="SHA-512" workbookHashValue="zSuOTWCiKFnCRTv6uGltFcuLj4iyCjPkPeukDc+M2lUjwyj6q69FgctoXKirA9NWGf5OWq/EGLSKcqa8pW38qQ==" workbookSaltValue="aeRjAYceAubnEMvbY1Mryw==" workbookSpinCount="100000" lockStructure="1"/>
  <bookViews>
    <workbookView xWindow="-120" yWindow="-120" windowWidth="29040" windowHeight="15840" tabRatio="905" firstSheet="2" activeTab="2" xr2:uid="{00000000-000D-0000-FFFF-FFFF00000000}"/>
  </bookViews>
  <sheets>
    <sheet name="Custom Graphs" sheetId="453" state="hidden" r:id="rId1"/>
    <sheet name="Comment Table" sheetId="6691" state="veryHidden" r:id="rId2"/>
    <sheet name="Cover Sheet" sheetId="6702" r:id="rId3"/>
    <sheet name="Control" sheetId="1" state="veryHidden" r:id="rId4"/>
    <sheet name="Recommendations" sheetId="6703" r:id="rId5"/>
    <sheet name="Planning and Forecasting" sheetId="6693" r:id="rId6"/>
    <sheet name="Design and Development" sheetId="6694" r:id="rId7"/>
    <sheet name="Cost and Cost Negotiation" sheetId="6695" r:id="rId8"/>
    <sheet name="Sourcing and Order Placement" sheetId="6696" r:id="rId9"/>
    <sheet name="Payment and Terms" sheetId="6697" r:id="rId10"/>
    <sheet name="Management Purchasing Process" sheetId="6698" r:id="rId11"/>
    <sheet name="Win-Win Sustainable Partnership" sheetId="6699" r:id="rId12"/>
    <sheet name="Priorities for Improvement" sheetId="6700" r:id="rId13"/>
    <sheet name="Supplier Sheet" sheetId="6701" r:id="rId14"/>
    <sheet name="Comments &amp; Best Practices" sheetId="6692" r:id="rId15"/>
  </sheets>
  <externalReferences>
    <externalReference r:id="rId16"/>
  </externalReferences>
  <definedNames>
    <definedName name="_xlchart.v1.0" hidden="1">'Management Purchasing Process'!$I$76:$I$100</definedName>
    <definedName name="_xlchart.v1.1" hidden="1">'Management Purchasing Process'!$J$76:$J$100</definedName>
    <definedName name="_xlchart.v1.2" hidden="1">'Win-Win Sustainable Partnership'!$I$254:$I$266</definedName>
    <definedName name="_xlchart.v1.3" hidden="1">'Win-Win Sustainable Partnership'!$J$254:$J$266</definedName>
    <definedName name="att0">Control!$H$30</definedName>
    <definedName name="Att0Data">'Custom Graphs'!$L$39</definedName>
    <definedName name="Att1Data">'Custom Graphs'!$M$39</definedName>
    <definedName name="Att2Data">'Custom Graphs'!$N$39</definedName>
    <definedName name="Att3Data">'Custom Graphs'!$O$39</definedName>
    <definedName name="Att4Data">'Custom Graphs'!$P$39</definedName>
    <definedName name="Att5Data">'Custom Graphs'!$Q$39</definedName>
    <definedName name="Att6Data">'Custom Graphs'!$R$39</definedName>
    <definedName name="Att7Data">'Custom Graphs'!$S$39</definedName>
    <definedName name="Att8Data">'Custom Graphs'!$T$39</definedName>
    <definedName name="Att9Data">'Custom Graphs'!$U$39</definedName>
    <definedName name="attr0" localSheetId="4">[1]Control!$H$30</definedName>
    <definedName name="attr0">Control!$H$30</definedName>
    <definedName name="attr1" localSheetId="4">[1]Control!$H$31</definedName>
    <definedName name="attr1">Control!$H$31</definedName>
    <definedName name="attr2" localSheetId="4">[1]Control!$H$32</definedName>
    <definedName name="attr2">Control!$H$32</definedName>
    <definedName name="attr3" localSheetId="4">[1]Control!$H$33</definedName>
    <definedName name="attr3">Control!$H$33</definedName>
    <definedName name="attr4" localSheetId="4">[1]Control!$H$34</definedName>
    <definedName name="attr4">Control!$H$34</definedName>
    <definedName name="attr5" localSheetId="4">[1]Control!$H$35</definedName>
    <definedName name="attr5">Control!$H$35</definedName>
    <definedName name="attr6" localSheetId="4">[1]Control!$H$36</definedName>
    <definedName name="attr6">Control!$H$36</definedName>
    <definedName name="attr7" localSheetId="4">[1]Control!$H$37</definedName>
    <definedName name="attr7">Control!$H$37</definedName>
    <definedName name="attr8" localSheetId="4">[1]Control!$H$38</definedName>
    <definedName name="attr8">Control!$H$38</definedName>
    <definedName name="attr9" localSheetId="4">[1]Control!$H$39</definedName>
    <definedName name="attr9">Control!$H$39</definedName>
    <definedName name="BenchmarkName">Control!$C$7</definedName>
    <definedName name="Company">#REF!</definedName>
    <definedName name="costAtt1">'Custom Graphs'!$L$34</definedName>
    <definedName name="costAtt10">'Custom Graphs'!$U$34</definedName>
    <definedName name="costAtt2">'Custom Graphs'!$M$34</definedName>
    <definedName name="costAtt3">'Custom Graphs'!$N$34</definedName>
    <definedName name="costAtt4">'Custom Graphs'!$O$34</definedName>
    <definedName name="costAtt5">'Custom Graphs'!$P$34</definedName>
    <definedName name="costAtt6">'Custom Graphs'!$Q$34</definedName>
    <definedName name="costAtt7">'Custom Graphs'!$R$34</definedName>
    <definedName name="costAtt8">'Custom Graphs'!$S$34</definedName>
    <definedName name="costAtt9">'Custom Graphs'!$T$34</definedName>
    <definedName name="cResponse">Control!$C$10</definedName>
    <definedName name="cscore1">'Custom Graphs'!$L$3</definedName>
    <definedName name="cscore2">'Custom Graphs'!$L$4</definedName>
    <definedName name="cscore3">'Custom Graphs'!$L$5</definedName>
    <definedName name="cscore4">'Custom Graphs'!$L$6</definedName>
    <definedName name="cscore5">'Custom Graphs'!$L$7</definedName>
    <definedName name="cscore6">'Custom Graphs'!$L$8</definedName>
    <definedName name="cscore7">'Custom Graphs'!$L$9</definedName>
    <definedName name="cscore8">'Custom Graphs'!$L$10</definedName>
    <definedName name="cSector">Control!$C$5</definedName>
    <definedName name="designAtt1">'Custom Graphs'!$L$33</definedName>
    <definedName name="designAtt10">'Custom Graphs'!$U$33</definedName>
    <definedName name="designAtt2">'Custom Graphs'!$M$33</definedName>
    <definedName name="designAtt3">'Custom Graphs'!$N$33</definedName>
    <definedName name="designAtt4">'Custom Graphs'!$O$33</definedName>
    <definedName name="designAtt5">'Custom Graphs'!$P$33</definedName>
    <definedName name="designAtt6">'Custom Graphs'!$Q$33</definedName>
    <definedName name="designAtt7">'Custom Graphs'!$R$33</definedName>
    <definedName name="designAtt8">'Custom Graphs'!$S$33</definedName>
    <definedName name="designAtt9">'Custom Graphs'!$T$33</definedName>
    <definedName name="EndDate">Control!$C$29</definedName>
    <definedName name="ExtEndDate">Control!$C$30</definedName>
    <definedName name="icNum">'Custom Graphs'!$M$11</definedName>
    <definedName name="iCost">Control!$K$14</definedName>
    <definedName name="iDesign">Control!$K$13</definedName>
    <definedName name="iMana">Control!$K$17</definedName>
    <definedName name="ioverall" localSheetId="4">[1]Control!$K$11</definedName>
    <definedName name="ioverall">Control!$K$11</definedName>
    <definedName name="iPay">Control!$K$16</definedName>
    <definedName name="iPlan">Control!$K$12</definedName>
    <definedName name="iSource">Control!$K$15</definedName>
    <definedName name="iWin">Control!$K$18</definedName>
    <definedName name="lcNum">'Custom Graphs'!$L$11</definedName>
    <definedName name="mgmtAtt1">'Custom Graphs'!$L$37</definedName>
    <definedName name="mgmtAtt10">'Custom Graphs'!$U$37</definedName>
    <definedName name="mgmtAtt2">'Custom Graphs'!$M$37</definedName>
    <definedName name="mgmtAtt3">'Custom Graphs'!$N$37</definedName>
    <definedName name="mgmtAtt4">'Custom Graphs'!$O$37</definedName>
    <definedName name="mgmtAtt5">'Custom Graphs'!$P$37</definedName>
    <definedName name="mgmtAtt6">'Custom Graphs'!$Q$37</definedName>
    <definedName name="mgmtAtt7">'Custom Graphs'!$R$37</definedName>
    <definedName name="mgmtAtt8">'Custom Graphs'!$S$37</definedName>
    <definedName name="mgmtAtt9">'Custom Graphs'!$T$37</definedName>
    <definedName name="overatt0">'Custom Graphs'!$K$31</definedName>
    <definedName name="overatt1">'Custom Graphs'!$L$31</definedName>
    <definedName name="overatt10">'Custom Graphs'!$U$31</definedName>
    <definedName name="overatt2">'Custom Graphs'!$M$31</definedName>
    <definedName name="overatt3">'Custom Graphs'!$N$31</definedName>
    <definedName name="overatt4">'Custom Graphs'!$O$31</definedName>
    <definedName name="overatt5">'Custom Graphs'!$P$31</definedName>
    <definedName name="overatt6">'Custom Graphs'!$Q$31</definedName>
    <definedName name="overatt7">'Custom Graphs'!$R$31</definedName>
    <definedName name="overatt8">'Custom Graphs'!$S$31</definedName>
    <definedName name="overatt9">'Custom Graphs'!$T$31</definedName>
    <definedName name="pacChart" localSheetId="4">'[1]Custom Graphs'!$J$6</definedName>
    <definedName name="pacChart">'Custom Graphs'!$J$6</definedName>
    <definedName name="padChart" localSheetId="4">'[1]Custom Graphs'!$J$5</definedName>
    <definedName name="padChart">'Custom Graphs'!$J$5</definedName>
    <definedName name="pamChart" localSheetId="4">'[1]Custom Graphs'!$J$9</definedName>
    <definedName name="pamChart">'Custom Graphs'!$J$9</definedName>
    <definedName name="papaChart" localSheetId="4">'[1]Custom Graphs'!$J$8</definedName>
    <definedName name="papaChart">'Custom Graphs'!$J$8</definedName>
    <definedName name="papChart" localSheetId="4">'[1]Custom Graphs'!$J$4</definedName>
    <definedName name="papChart">'Custom Graphs'!$J$4</definedName>
    <definedName name="pasChart" localSheetId="4">'[1]Custom Graphs'!$J$7</definedName>
    <definedName name="pasChart">'Custom Graphs'!$J$7</definedName>
    <definedName name="pawChart" localSheetId="4">'[1]Custom Graphs'!$J$10</definedName>
    <definedName name="pawChart">'Custom Graphs'!$J$10</definedName>
    <definedName name="payAtt1">'Custom Graphs'!$L$36</definedName>
    <definedName name="payAtt10">'Custom Graphs'!$U$36</definedName>
    <definedName name="payAtt2">'Custom Graphs'!$M$36</definedName>
    <definedName name="payAtt3">'Custom Graphs'!$N$36</definedName>
    <definedName name="payAtt4">'Custom Graphs'!$O$36</definedName>
    <definedName name="payAtt5">'Custom Graphs'!$P$36</definedName>
    <definedName name="payAtt6">'Custom Graphs'!$Q$36</definedName>
    <definedName name="payAtt7">'Custom Graphs'!$R$36</definedName>
    <definedName name="payAtt8">'Custom Graphs'!$S$36</definedName>
    <definedName name="payAtt9">'Custom Graphs'!$T$36</definedName>
    <definedName name="pcoChart" localSheetId="4">'[1]Custom Graphs'!$J$3</definedName>
    <definedName name="pcoChart">'Custom Graphs'!$J$3</definedName>
    <definedName name="pfcFive">'Custom Graphs'!$N$8</definedName>
    <definedName name="pfcFour">'Custom Graphs'!$N$7</definedName>
    <definedName name="pfco">'Custom Graphs'!$N$3</definedName>
    <definedName name="pfcOne">'Custom Graphs'!$N$4</definedName>
    <definedName name="pfcSector">'Custom Graphs'!$N$11</definedName>
    <definedName name="pfcSeven">'Custom Graphs'!$N$10</definedName>
    <definedName name="pfcSix">'Custom Graphs'!$N$9</definedName>
    <definedName name="pfcThree">'Custom Graphs'!$N$6</definedName>
    <definedName name="pfcTwo">'Custom Graphs'!$N$5</definedName>
    <definedName name="planAtt1">'Custom Graphs'!$L$32</definedName>
    <definedName name="planAtt10">'Custom Graphs'!$U$32</definedName>
    <definedName name="planAtt2">'Custom Graphs'!$M$32</definedName>
    <definedName name="planAtt3">'Custom Graphs'!$N$32</definedName>
    <definedName name="planAtt4">'Custom Graphs'!$O$32</definedName>
    <definedName name="planAtt5">'Custom Graphs'!$P$32</definedName>
    <definedName name="planAtt6">'Custom Graphs'!$Q$32</definedName>
    <definedName name="planAtt7">'Custom Graphs'!$R$32</definedName>
    <definedName name="planAtt8">'Custom Graphs'!$S$32</definedName>
    <definedName name="planAtt9">'Custom Graphs'!$T$32</definedName>
    <definedName name="_xlnm.Print_Area" localSheetId="14">'Comments &amp; Best Practices'!$A$1:$P$369</definedName>
    <definedName name="_xlnm.Print_Area" localSheetId="7">'Cost and Cost Negotiation'!$A$1:$P$130</definedName>
    <definedName name="_xlnm.Print_Area" localSheetId="2">'Cover Sheet'!$A$1:$P$70</definedName>
    <definedName name="_xlnm.Print_Area" localSheetId="6">'Design and Development'!$A$1:$P$145</definedName>
    <definedName name="_xlnm.Print_Area" localSheetId="10">'Management Purchasing Process'!$A$1:$P$199</definedName>
    <definedName name="_xlnm.Print_Area" localSheetId="9">'Payment and Terms'!$A$1:$P$254</definedName>
    <definedName name="_xlnm.Print_Area" localSheetId="5">'Planning and Forecasting'!$A$1:$P$247</definedName>
    <definedName name="_xlnm.Print_Area" localSheetId="8">'Sourcing and Order Placement'!$A$1:$P$239</definedName>
    <definedName name="_xlnm.Print_Area" localSheetId="13">'Supplier Sheet'!$A$1:$P$95</definedName>
    <definedName name="_xlnm.Print_Area" localSheetId="11">'Win-Win Sustainable Partnership'!$A$1:$P$350</definedName>
    <definedName name="pwrange">Control!$C$15</definedName>
    <definedName name="q109a1">Control!$J$126</definedName>
    <definedName name="q109a2">Control!$J$127</definedName>
    <definedName name="q11a1">Control!$J$130</definedName>
    <definedName name="q11a2">Control!$J$131</definedName>
    <definedName name="q12a1">Control!$J$134</definedName>
    <definedName name="q12a2">Control!$J$135</definedName>
    <definedName name="q12a3">Control!$J$136</definedName>
    <definedName name="q12a4">Control!$J$137</definedName>
    <definedName name="q12a5">Control!$J$138</definedName>
    <definedName name="q12a6">Control!$J$139</definedName>
    <definedName name="q12a7">Control!$J$140</definedName>
    <definedName name="q12a8">Control!$J$141</definedName>
    <definedName name="q12ntotal">Control!$L$141</definedName>
    <definedName name="q13a1">Control!$O$130</definedName>
    <definedName name="q13a10">Control!$O$139</definedName>
    <definedName name="q13a11">Control!$O$140</definedName>
    <definedName name="q13a2">Control!$O$131</definedName>
    <definedName name="q13a3">Control!$O$132</definedName>
    <definedName name="q13a4">Control!$O$133</definedName>
    <definedName name="q13a5">Control!$O$134</definedName>
    <definedName name="q13a6">Control!$O$135</definedName>
    <definedName name="q13a7">Control!$O$136</definedName>
    <definedName name="q13a8">Control!$O$137</definedName>
    <definedName name="q13a9">Control!$O$138</definedName>
    <definedName name="q13ntotal">Control!$O$141</definedName>
    <definedName name="q14a1">Control!$N$144</definedName>
    <definedName name="q14a10">Control!$N$155</definedName>
    <definedName name="q14a11">Control!$N$156</definedName>
    <definedName name="q14a12">Control!$N$158</definedName>
    <definedName name="q14a13">Control!$N$160</definedName>
    <definedName name="q14a14">Control!$N$162</definedName>
    <definedName name="q14a15">Control!$N$163</definedName>
    <definedName name="q14a16">Control!$N$164</definedName>
    <definedName name="q14a2">Control!$N$145</definedName>
    <definedName name="q14a3">Control!$N$146</definedName>
    <definedName name="q14a4">Control!$N$148</definedName>
    <definedName name="q14a5">Control!$N$149</definedName>
    <definedName name="q14a6">Control!$N$150</definedName>
    <definedName name="q14a7">Control!$N$151</definedName>
    <definedName name="q14a8">Control!$N$152</definedName>
    <definedName name="q14a9">Control!$N$153</definedName>
    <definedName name="q14ntotal">Control!$N$165</definedName>
    <definedName name="q161a1">Control!$J$183</definedName>
    <definedName name="q161a10">Control!$J$192</definedName>
    <definedName name="q161a11">Control!$J$193</definedName>
    <definedName name="q161a12">Control!$J$194</definedName>
    <definedName name="q161a2">Control!$J$184</definedName>
    <definedName name="q161a3">Control!$J$185</definedName>
    <definedName name="q161a4">Control!$J$186</definedName>
    <definedName name="q161a5">Control!$J$187</definedName>
    <definedName name="q161a6">Control!$J$188</definedName>
    <definedName name="q161a7">Control!$J$189</definedName>
    <definedName name="q161a8">Control!$J$190</definedName>
    <definedName name="q161a9">Control!$J$191</definedName>
    <definedName name="q161ntotal">Control!$L$194</definedName>
    <definedName name="q16a1">Control!$J$169</definedName>
    <definedName name="q16a10">Control!$J$178</definedName>
    <definedName name="q16a11">Control!$J$179</definedName>
    <definedName name="q16a12">Control!$J$180</definedName>
    <definedName name="q16a2">Control!$J$170</definedName>
    <definedName name="q16a3">Control!$J$171</definedName>
    <definedName name="q16a4">Control!$J$172</definedName>
    <definedName name="q16a5">Control!$J$173</definedName>
    <definedName name="q16a6">Control!$J$174</definedName>
    <definedName name="q16a7">Control!$J$175</definedName>
    <definedName name="q16a8">Control!$J$176</definedName>
    <definedName name="q16a9">Control!$J$177</definedName>
    <definedName name="q18a1">Control!$J$197</definedName>
    <definedName name="q18f1">Control!$O$200</definedName>
    <definedName name="q18f10">Control!$O$217</definedName>
    <definedName name="q18f11">Control!$O$219</definedName>
    <definedName name="q18f12">Control!$O$221</definedName>
    <definedName name="q18f13">Control!$O$223</definedName>
    <definedName name="q18f14">Control!$O$225</definedName>
    <definedName name="q18f15">Control!$O$227</definedName>
    <definedName name="q18f16">Control!$O$228</definedName>
    <definedName name="q18f17">Control!$O$230</definedName>
    <definedName name="q18f18">Control!$O$231</definedName>
    <definedName name="q18f19">Control!$O$232</definedName>
    <definedName name="q18f2">Control!$O$202</definedName>
    <definedName name="q18f20">Control!$O$233</definedName>
    <definedName name="q18f21">Control!$O$234</definedName>
    <definedName name="q18f22">Control!$O$235</definedName>
    <definedName name="q18f23">Control!$O$237</definedName>
    <definedName name="q18f24">Control!$O$239</definedName>
    <definedName name="q18f3">Control!$O$203</definedName>
    <definedName name="q18f4">Control!$O$205</definedName>
    <definedName name="q18f5">Control!$O$207</definedName>
    <definedName name="q18f6">Control!$O$209</definedName>
    <definedName name="q18f7">Control!$O$211</definedName>
    <definedName name="q18f8">Control!$O$213</definedName>
    <definedName name="q18f9">Control!$O$215</definedName>
    <definedName name="q18fnvalue">Control!$O$240</definedName>
    <definedName name="q19a1">Control!$O$169</definedName>
    <definedName name="q19a2">Control!$O$170</definedName>
    <definedName name="q1a1">Control!$J$51</definedName>
    <definedName name="q1a2">Control!$J$52</definedName>
    <definedName name="q1d1a1">Control!$J$55</definedName>
    <definedName name="q1d1a2">Control!$J$56</definedName>
    <definedName name="q1v1nvalue">Control!$L$56</definedName>
    <definedName name="q21a1">Control!$J$245</definedName>
    <definedName name="q21a2">Control!$J$246</definedName>
    <definedName name="q221a1">Control!$O$251</definedName>
    <definedName name="q221a10">Control!$O$260</definedName>
    <definedName name="q221a11">Control!$O$261</definedName>
    <definedName name="q221a12">Control!$O$262</definedName>
    <definedName name="q221a13">Control!$O$263</definedName>
    <definedName name="q221a2">Control!$O$252</definedName>
    <definedName name="q221a3">Control!$O$253</definedName>
    <definedName name="q221a4">Control!$O$254</definedName>
    <definedName name="q221a5">Control!$O$255</definedName>
    <definedName name="q221a6">Control!$O$256</definedName>
    <definedName name="q221a7">Control!$O$257</definedName>
    <definedName name="q221a8">Control!$O$258</definedName>
    <definedName name="q221a9">Control!$O$259</definedName>
    <definedName name="q22a1">Control!$O$245</definedName>
    <definedName name="q22a2">Control!$O$246</definedName>
    <definedName name="q22a3">Control!$O$247</definedName>
    <definedName name="q22a4">Control!$O$248</definedName>
    <definedName name="q23a1">Control!$J$267</definedName>
    <definedName name="q23a2">Control!$J$268</definedName>
    <definedName name="q23f1">Control!$O$271</definedName>
    <definedName name="q23f10">Control!$O$280</definedName>
    <definedName name="q23f11">Control!$O$281</definedName>
    <definedName name="q23f12">Control!$O$283</definedName>
    <definedName name="q23f2">Control!$O$272</definedName>
    <definedName name="q23f3">Control!$O$273</definedName>
    <definedName name="q23f4">Control!$O$274</definedName>
    <definedName name="q23f5">Control!$O$275</definedName>
    <definedName name="q23f6">Control!$O$276</definedName>
    <definedName name="q23f7">Control!$O$277</definedName>
    <definedName name="q23f8">Control!$O$278</definedName>
    <definedName name="q23f9">Control!$O$279</definedName>
    <definedName name="q23fnvalue">Control!$O$284</definedName>
    <definedName name="q23si">Control!$O$286</definedName>
    <definedName name="q24a1">Control!$J$287</definedName>
    <definedName name="q24a2">Control!$J$288</definedName>
    <definedName name="q24f1">Control!$O$291</definedName>
    <definedName name="q24f10">Control!$O$300</definedName>
    <definedName name="q24f11">Control!$O$301</definedName>
    <definedName name="q24f12">Control!$O$303</definedName>
    <definedName name="q24f2">Control!$O$292</definedName>
    <definedName name="q24f3">Control!$O$293</definedName>
    <definedName name="q24f4">Control!$O$294</definedName>
    <definedName name="q24f5">Control!$O$295</definedName>
    <definedName name="q24f6">Control!$O$296</definedName>
    <definedName name="q24f7">Control!$O$297</definedName>
    <definedName name="q24f8">Control!$O$298</definedName>
    <definedName name="q24f9">Control!$O$299</definedName>
    <definedName name="q24fnvalue">Control!$O$304</definedName>
    <definedName name="q24si">Control!$K$304</definedName>
    <definedName name="q25a1">Control!$K$307</definedName>
    <definedName name="q25a10">Control!$K$316</definedName>
    <definedName name="q25a11">Control!$K$317</definedName>
    <definedName name="q25a12">Control!$K$318</definedName>
    <definedName name="q25a2">Control!$K$308</definedName>
    <definedName name="q25a3">Control!$K$309</definedName>
    <definedName name="q25a4">Control!$K$310</definedName>
    <definedName name="q25a5">Control!$K$311</definedName>
    <definedName name="q25a6">Control!$K$312</definedName>
    <definedName name="q25a7">Control!$K$313</definedName>
    <definedName name="q25a8">Control!$K$314</definedName>
    <definedName name="q25a9">Control!$K$315</definedName>
    <definedName name="q26a1">Control!$O$307</definedName>
    <definedName name="q26a2">Control!$O$308</definedName>
    <definedName name="q26b1">Control!$O$310</definedName>
    <definedName name="q26b10">Control!$O$319</definedName>
    <definedName name="q26b2">Control!$O$311</definedName>
    <definedName name="q26b3">Control!$O$312</definedName>
    <definedName name="q26b4">Control!$O$313</definedName>
    <definedName name="q26b5">Control!$O$314</definedName>
    <definedName name="q26b6">Control!$O$315</definedName>
    <definedName name="q26b7">Control!$O$316</definedName>
    <definedName name="q26b8">Control!$O$317</definedName>
    <definedName name="q26b9">Control!$O$318</definedName>
    <definedName name="q26bnvalue">Control!$O$320</definedName>
    <definedName name="q26f1">Control!$P$310</definedName>
    <definedName name="q26f10">Control!$P$319</definedName>
    <definedName name="q26f2">Control!$P$311</definedName>
    <definedName name="q26f3">Control!$P$312</definedName>
    <definedName name="q26f4">Control!$P$313</definedName>
    <definedName name="q26f5">Control!$P$314</definedName>
    <definedName name="q26f6">Control!$P$315</definedName>
    <definedName name="q26f7">Control!$P$316</definedName>
    <definedName name="q26f8">Control!$P$317</definedName>
    <definedName name="q26f9">Control!$P$318</definedName>
    <definedName name="q26fnvalue">Control!$P$320</definedName>
    <definedName name="q27a1">Control!$O$322</definedName>
    <definedName name="q27a10">Control!$O$331</definedName>
    <definedName name="q27a11">Control!$O$333</definedName>
    <definedName name="q27a12">Control!$O$334</definedName>
    <definedName name="q27a13">Control!$O$335</definedName>
    <definedName name="q27a14">Control!$O$336</definedName>
    <definedName name="q27a15">Control!$O$337</definedName>
    <definedName name="q27a16">Control!$O$339</definedName>
    <definedName name="q27a17">Control!$O$340</definedName>
    <definedName name="q27a18">Control!$O$341</definedName>
    <definedName name="q27a19">Control!$O$342</definedName>
    <definedName name="q27a2">Control!$O$323</definedName>
    <definedName name="q27a20">Control!$O$343</definedName>
    <definedName name="q27a21">Control!$O$344</definedName>
    <definedName name="q27a3">Control!$O$324</definedName>
    <definedName name="q27a4">Control!$O$325</definedName>
    <definedName name="q27a5">Control!$O$326</definedName>
    <definedName name="q27a6">Control!$O$327</definedName>
    <definedName name="q27a7">Control!$O$328</definedName>
    <definedName name="q27a8">Control!$O$329</definedName>
    <definedName name="q27a9">Control!$O$330</definedName>
    <definedName name="q29a1">Control!$J$352</definedName>
    <definedName name="q29a2">Control!$J$353</definedName>
    <definedName name="q2a1">Control!$J$59</definedName>
    <definedName name="q2a2">Control!$J$60</definedName>
    <definedName name="q2a3">Control!$J$61</definedName>
    <definedName name="q2a4">Control!$J$62</definedName>
    <definedName name="q2a5">Control!$J$63</definedName>
    <definedName name="q2a6">Control!$J$64</definedName>
    <definedName name="q2a7">Control!$J$65</definedName>
    <definedName name="q2nvalue">Control!$J$66</definedName>
    <definedName name="q30a1">Control!$J$357</definedName>
    <definedName name="q30a2">Control!$J$358</definedName>
    <definedName name="q30f1">Control!$J$362</definedName>
    <definedName name="q30f2">Control!$J$363</definedName>
    <definedName name="q30f3">Control!$J$364</definedName>
    <definedName name="q30f4">Control!$J$365</definedName>
    <definedName name="q30fnvalue">Control!$J$366</definedName>
    <definedName name="q30nvalue">Control!$J$359</definedName>
    <definedName name="q31a1">Control!$N$352</definedName>
    <definedName name="q31a2">Control!$N$353</definedName>
    <definedName name="q31f1">Control!$N$356</definedName>
    <definedName name="q31f10">Control!$N$365</definedName>
    <definedName name="q31f2">Control!$N$357</definedName>
    <definedName name="q31f3">Control!$N$358</definedName>
    <definedName name="q31f4">Control!$N$359</definedName>
    <definedName name="q31f5">Control!$N$360</definedName>
    <definedName name="q31f6">Control!$N$361</definedName>
    <definedName name="q31f7">Control!$N$362</definedName>
    <definedName name="q31f8">Control!$N$363</definedName>
    <definedName name="q31f9">Control!$N$364</definedName>
    <definedName name="q31flate">Control!$O$368</definedName>
    <definedName name="q31fnvalue">Control!$N$366</definedName>
    <definedName name="q32a1">Control!$J$369</definedName>
    <definedName name="q32a10">Control!$J$378</definedName>
    <definedName name="q32a2">Control!$J$370</definedName>
    <definedName name="q32a3">Control!$J$371</definedName>
    <definedName name="q32a4">Control!$J$372</definedName>
    <definedName name="q32a5">Control!$J$373</definedName>
    <definedName name="q32a6">Control!$J$374</definedName>
    <definedName name="q32a7">Control!$J$375</definedName>
    <definedName name="q32a8">Control!$J$376</definedName>
    <definedName name="q32a9">Control!$J$377</definedName>
    <definedName name="q32f1">Control!$O$381</definedName>
    <definedName name="q32f10">Control!$O$391</definedName>
    <definedName name="q32f11">Control!$O$392</definedName>
    <definedName name="q32f12">Control!$O$393</definedName>
    <definedName name="q32f13">Control!$O$394</definedName>
    <definedName name="q32f14">Control!$O$395</definedName>
    <definedName name="q32f15">Control!$O$397</definedName>
    <definedName name="q32f16">Control!$O$398</definedName>
    <definedName name="q32f17">Control!$O$400</definedName>
    <definedName name="q32f2">Control!$O$382</definedName>
    <definedName name="q32f3">Control!$O$383</definedName>
    <definedName name="q32f4">Control!$O$384</definedName>
    <definedName name="q32f5">Control!$O$385</definedName>
    <definedName name="q32f6">Control!$O$386</definedName>
    <definedName name="q32f7">Control!$O$387</definedName>
    <definedName name="q32f8">Control!$O$388</definedName>
    <definedName name="q32f9">Control!$O$389</definedName>
    <definedName name="q32fncount">Control!$O$401</definedName>
    <definedName name="q331a1">Control!$N$413</definedName>
    <definedName name="q331a2">Control!$N$414</definedName>
    <definedName name="q331a3">Control!$N$415</definedName>
    <definedName name="q331a4">Control!$N$416</definedName>
    <definedName name="q331a5">Control!$N$417</definedName>
    <definedName name="q33a1">Control!$J$403</definedName>
    <definedName name="q33a2">Control!$J$404</definedName>
    <definedName name="q33a3">Control!$J$405</definedName>
    <definedName name="q33a4">Control!$J$406</definedName>
    <definedName name="q33a5">Control!$J$407</definedName>
    <definedName name="q33a6">Control!$J$408</definedName>
    <definedName name="q33a7">Control!$J$409</definedName>
    <definedName name="q33a8">Control!$J$410</definedName>
    <definedName name="q34a1">Control!$O$421</definedName>
    <definedName name="q34a2">Control!$O$422</definedName>
    <definedName name="q34a3">Control!$O$423</definedName>
    <definedName name="q34a4">Control!$O$424</definedName>
    <definedName name="q34a5">Control!$O$425</definedName>
    <definedName name="q34a6">Control!$O$426</definedName>
    <definedName name="q34a7">Control!$O$427</definedName>
    <definedName name="q34a8">Control!$O$428</definedName>
    <definedName name="q37a1">Control!$J$436</definedName>
    <definedName name="q37a2">Control!$J$437</definedName>
    <definedName name="q37f1a1">Control!$J$440</definedName>
    <definedName name="q37f1a2">Control!$J$441</definedName>
    <definedName name="q37f1nvalue">Control!$J$442</definedName>
    <definedName name="q37f2a1">Control!$N$440</definedName>
    <definedName name="q37f2a2">Control!$N$441</definedName>
    <definedName name="q37f2nvalue">Control!$N$442</definedName>
    <definedName name="q38a1">Control!$O$445</definedName>
    <definedName name="q38a10">Control!$O$455</definedName>
    <definedName name="q38a11">Control!$O$456</definedName>
    <definedName name="q38a12">Control!$O$457</definedName>
    <definedName name="q38a13">Control!$O$458</definedName>
    <definedName name="q38a14">Control!$O$459</definedName>
    <definedName name="q38a15">Control!$O$460</definedName>
    <definedName name="q38a16">Control!$O$461</definedName>
    <definedName name="q38a17">Control!$O$462</definedName>
    <definedName name="q38a18">Control!$O$463</definedName>
    <definedName name="q38a19">Control!$O$464</definedName>
    <definedName name="q38a2">Control!$O$446</definedName>
    <definedName name="q38a20">Control!$O$465</definedName>
    <definedName name="q38a21">Control!$O$466</definedName>
    <definedName name="q38a22">Control!$O$467</definedName>
    <definedName name="q38a23">Control!$O$469</definedName>
    <definedName name="q38a24">Control!$O$470</definedName>
    <definedName name="q38a25">Control!$O$471</definedName>
    <definedName name="q38a3">Control!$O$448</definedName>
    <definedName name="q38a4">Control!$O$449</definedName>
    <definedName name="q38a5">Control!$O$450</definedName>
    <definedName name="q38a6">Control!$O$451</definedName>
    <definedName name="q38a7">Control!$O$452</definedName>
    <definedName name="q38a8">Control!$O$453</definedName>
    <definedName name="q38a9">Control!$O$454</definedName>
    <definedName name="q38f1">Control!$O$474</definedName>
    <definedName name="q38f2">Control!$O$476</definedName>
    <definedName name="q38f3">Control!$O$478</definedName>
    <definedName name="q38fnvalue">Control!$O$480</definedName>
    <definedName name="q39a1">Control!$J$483</definedName>
    <definedName name="q39a2">Control!$J$484</definedName>
    <definedName name="q39f1">Control!$O$483</definedName>
    <definedName name="q39f2">Control!$O$486</definedName>
    <definedName name="q39f3">Control!$O$487</definedName>
    <definedName name="q39f4">Control!$O$488</definedName>
    <definedName name="q39f5">Control!$O$491</definedName>
    <definedName name="q39f6">Control!$O$492</definedName>
    <definedName name="q39fnvalue">Control!$O$495</definedName>
    <definedName name="q3a1">Control!$O$59</definedName>
    <definedName name="q3a2">Control!$O$60</definedName>
    <definedName name="q41a1">Control!$O$509</definedName>
    <definedName name="q41a2">Control!$O$510</definedName>
    <definedName name="q41a3">Control!$O$511</definedName>
    <definedName name="q41a4">Control!$O$512</definedName>
    <definedName name="q41f1">Control!$O$516</definedName>
    <definedName name="q41f10">Control!$O$525</definedName>
    <definedName name="q41f11">Control!$O$526</definedName>
    <definedName name="q41f12">Control!$O$527</definedName>
    <definedName name="q41f13">Control!$O$528</definedName>
    <definedName name="q41f14">Control!$O$529</definedName>
    <definedName name="q41f15">Control!$O$530</definedName>
    <definedName name="q41f16">Control!$O$532</definedName>
    <definedName name="q41f17">Control!$O$533</definedName>
    <definedName name="q41f18">Control!$O$534</definedName>
    <definedName name="q41f19">Control!$O$535</definedName>
    <definedName name="q41f2">Control!$O$517</definedName>
    <definedName name="q41f20">Control!$O$536</definedName>
    <definedName name="q41f21">Control!$O$537</definedName>
    <definedName name="q41f3">Control!$O$518</definedName>
    <definedName name="q41f4">Control!$O$519</definedName>
    <definedName name="q41f5">Control!$O$520</definedName>
    <definedName name="q41f6">Control!$O$521</definedName>
    <definedName name="q41f7">Control!$O$522</definedName>
    <definedName name="q41f8">Control!$O$523</definedName>
    <definedName name="q41f9">Control!$O$524</definedName>
    <definedName name="q41fnvalue">Control!$O$538</definedName>
    <definedName name="q41n1">Control!$O$501</definedName>
    <definedName name="q41n2">Control!$O$502</definedName>
    <definedName name="q41n3">Control!$O$503</definedName>
    <definedName name="q41n4">Control!$O$504</definedName>
    <definedName name="q41n5">Control!$O$505</definedName>
    <definedName name="q41nvalue">Control!$O$513</definedName>
    <definedName name="q42a1">Control!$O$547</definedName>
    <definedName name="q42a2">Control!$O$548</definedName>
    <definedName name="q42a3">Control!$O$549</definedName>
    <definedName name="q42a4">Control!$O$550</definedName>
    <definedName name="q42a5">Control!$O$551</definedName>
    <definedName name="q42a6">Control!$O$552</definedName>
    <definedName name="q42a7">Control!$O$553</definedName>
    <definedName name="q42f1">Control!$J$566</definedName>
    <definedName name="q42f2">Control!$J$567</definedName>
    <definedName name="q42f3">Control!$J$568</definedName>
    <definedName name="q42fnvalue">Control!$J$569</definedName>
    <definedName name="q42nvalue">Control!$O$554</definedName>
    <definedName name="q432a1">Control!$O$557</definedName>
    <definedName name="q432a2">Control!$O$558</definedName>
    <definedName name="q432a3">Control!$O$559</definedName>
    <definedName name="q432a4">Control!$O$560</definedName>
    <definedName name="q432a5">Control!$O$561</definedName>
    <definedName name="q432a6">Control!$O$562</definedName>
    <definedName name="q432nvalue">Control!$O$563</definedName>
    <definedName name="q43n1">Control!$O$541</definedName>
    <definedName name="q43n2">Control!$O$542</definedName>
    <definedName name="q43n3">Control!$O$543</definedName>
    <definedName name="q43nfnvalue">Control!$O$544</definedName>
    <definedName name="q44a1">Control!$J$572</definedName>
    <definedName name="q44a2">Control!$J$573</definedName>
    <definedName name="q44a3">Control!$J$574</definedName>
    <definedName name="q44a4">Control!$J$575</definedName>
    <definedName name="q44fnvalue">Control!$J$576</definedName>
    <definedName name="q45a1">Control!$O$579</definedName>
    <definedName name="q45a2">Control!$O$580</definedName>
    <definedName name="q45a3">Control!$O$581</definedName>
    <definedName name="q45a4">Control!$O$582</definedName>
    <definedName name="q45a5">Control!$O$583</definedName>
    <definedName name="q45a6">Control!$O$584</definedName>
    <definedName name="q45a7">Control!$O$585</definedName>
    <definedName name="q45a8">Control!$O$586</definedName>
    <definedName name="q45fnvalue">Control!$O$587</definedName>
    <definedName name="q4a1">Control!$O$63</definedName>
    <definedName name="q4a2">Control!$O$64</definedName>
    <definedName name="q51a1">Control!$O$68</definedName>
    <definedName name="q5a1">Control!$O$67</definedName>
    <definedName name="q5a2">Control!$O$69</definedName>
    <definedName name="q6a1">Control!$J$72</definedName>
    <definedName name="q6a10">Control!$J$81</definedName>
    <definedName name="q6a11">Control!$J$82</definedName>
    <definedName name="q6a12">Control!$J$83</definedName>
    <definedName name="q6a2">Control!$J$73</definedName>
    <definedName name="q6a3">Control!$J$74</definedName>
    <definedName name="q6a4">Control!$J$75</definedName>
    <definedName name="q6a5">Control!$J$76</definedName>
    <definedName name="q6a6">Control!$J$77</definedName>
    <definedName name="q6a7">Control!$J$78</definedName>
    <definedName name="q6a8">Control!$J$79</definedName>
    <definedName name="q6a9">Control!$J$80</definedName>
    <definedName name="q6nvalue">Control!$J$85</definedName>
    <definedName name="q7a1">Control!$J$89</definedName>
    <definedName name="q7f1">Control!$M$92</definedName>
    <definedName name="q7f2">Control!$M$93</definedName>
    <definedName name="q7f3">Control!$M$94</definedName>
    <definedName name="q7f4">Control!$M$96</definedName>
    <definedName name="q7f5">Control!$M$97</definedName>
    <definedName name="q7f6">Control!$M$99</definedName>
    <definedName name="q7fnvalue">Control!$P$92</definedName>
    <definedName name="q8a1">Control!$J$102</definedName>
    <definedName name="q8f1">Control!$M$105</definedName>
    <definedName name="q8f2">Control!$M$106</definedName>
    <definedName name="q8f3">Control!$M$108</definedName>
    <definedName name="q8f4">Control!$M$110</definedName>
    <definedName name="q8f5">Control!$M$112</definedName>
    <definedName name="q8f6">Control!$M$114</definedName>
    <definedName name="q8fnvalue">Control!$P$105</definedName>
    <definedName name="q9a1">Control!$J$117</definedName>
    <definedName name="q9a2">Control!$J$118</definedName>
    <definedName name="q9a3">Control!$J$119</definedName>
    <definedName name="q9a4">Control!$J$120</definedName>
    <definedName name="q9a5">Control!$J$121</definedName>
    <definedName name="q9nvalue">Control!$M$117</definedName>
    <definedName name="qn41nvalue">Control!$O$506</definedName>
    <definedName name="rDate" localSheetId="4">[1]Control!$C$9</definedName>
    <definedName name="rDate">Control!$C$9</definedName>
    <definedName name="sourceAtt1">'Custom Graphs'!$L$35</definedName>
    <definedName name="sourceAtt10">'Custom Graphs'!$U$35</definedName>
    <definedName name="sourceAtt2">'Custom Graphs'!$M$35</definedName>
    <definedName name="sourceAtt3">'Custom Graphs'!$N$35</definedName>
    <definedName name="sourceAtt4">'Custom Graphs'!$O$35</definedName>
    <definedName name="sourceAtt5">'Custom Graphs'!$P$35</definedName>
    <definedName name="sourceAtt6">'Custom Graphs'!$Q$35</definedName>
    <definedName name="sourceAtt7">'Custom Graphs'!$R$35</definedName>
    <definedName name="sourceAtt8">'Custom Graphs'!$S$35</definedName>
    <definedName name="sourceAtt9">'Custom Graphs'!$T$35</definedName>
    <definedName name="SupplierP1">#REF!</definedName>
    <definedName name="SupplierP2">#REF!</definedName>
    <definedName name="textDefBenchmark">Control!$C$8</definedName>
    <definedName name="wcnum">'Custom Graphs'!$L$12</definedName>
    <definedName name="winAtt1">'Custom Graphs'!$L$38</definedName>
    <definedName name="winAtt10">'Custom Graphs'!$U$38</definedName>
    <definedName name="winAtt2">'Custom Graphs'!$M$38</definedName>
    <definedName name="winAtt3">'Custom Graphs'!$N$38</definedName>
    <definedName name="winAtt4">'Custom Graphs'!$O$38</definedName>
    <definedName name="winAtt5">'Custom Graphs'!$P$38</definedName>
    <definedName name="winAtt6">'Custom Graphs'!$Q$38</definedName>
    <definedName name="winAtt7">'Custom Graphs'!$R$38</definedName>
    <definedName name="winAtt8">'Custom Graphs'!$S$38</definedName>
    <definedName name="winAtt9">'Custom Graphs'!$T$38</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N11" i="453" l="1"/>
  <c r="N10" i="453"/>
  <c r="N9" i="453"/>
  <c r="N8" i="453"/>
  <c r="N7" i="453"/>
  <c r="N6" i="453"/>
  <c r="N5" i="453"/>
  <c r="N4" i="453"/>
  <c r="N3" i="453"/>
  <c r="U39" i="453" l="1"/>
  <c r="T39" i="453"/>
  <c r="S39" i="453"/>
  <c r="R39" i="453"/>
  <c r="Q39" i="453"/>
  <c r="P39" i="453"/>
  <c r="O39" i="453"/>
  <c r="N39" i="453"/>
  <c r="M39" i="453"/>
  <c r="L39" i="453"/>
  <c r="V31" i="453"/>
  <c r="K31" i="453" l="1"/>
  <c r="U30" i="453"/>
  <c r="T30" i="453"/>
  <c r="S30" i="453"/>
  <c r="R30" i="453"/>
  <c r="Q30" i="453"/>
  <c r="P30" i="453"/>
  <c r="O30" i="453"/>
  <c r="N30" i="453"/>
  <c r="M30" i="453"/>
  <c r="L30" i="453"/>
  <c r="K38" i="453" l="1"/>
  <c r="K37" i="453"/>
  <c r="K36" i="453"/>
  <c r="K35" i="453"/>
  <c r="K34" i="453"/>
  <c r="K33" i="453"/>
  <c r="K32" i="453"/>
  <c r="L12" i="453" l="1"/>
  <c r="A3" i="1" l="1"/>
  <c r="V33" i="453" l="1"/>
  <c r="V34" i="453"/>
  <c r="V35" i="453"/>
  <c r="V36" i="453"/>
  <c r="V37" i="453"/>
  <c r="V38" i="453"/>
  <c r="V32" i="453"/>
  <c r="V39" i="453" l="1"/>
  <c r="K5" i="453"/>
  <c r="K6" i="453" s="1"/>
  <c r="K7" i="453" s="1"/>
  <c r="K8" i="453" s="1"/>
  <c r="K9" i="453" s="1"/>
  <c r="K10" i="453" s="1"/>
  <c r="M11" i="453" l="1"/>
  <c r="L11" i="453"/>
  <c r="M3" i="453"/>
  <c r="L3" i="453"/>
  <c r="M5" i="453" l="1"/>
  <c r="M6" i="453"/>
  <c r="M7" i="453"/>
  <c r="M8" i="453"/>
  <c r="M9" i="453"/>
  <c r="M10" i="453"/>
  <c r="M4" i="453"/>
  <c r="L5" i="453"/>
  <c r="L6" i="453"/>
  <c r="L7" i="453"/>
  <c r="L8" i="453"/>
  <c r="L9" i="453"/>
  <c r="L10" i="453"/>
  <c r="L4" i="453"/>
</calcChain>
</file>

<file path=xl/sharedStrings.xml><?xml version="1.0" encoding="utf-8"?>
<sst xmlns="http://purl.oclc.org/ooxml/spreadsheetml/main" count="1992" uniqueCount="1166">
  <si>
    <t>Custom Graphs</t>
  </si>
  <si>
    <t>program</t>
  </si>
  <si>
    <t>Program</t>
  </si>
  <si>
    <t>from control</t>
  </si>
  <si>
    <t>program (from control)</t>
  </si>
  <si>
    <t>Actual</t>
  </si>
  <si>
    <t>Company Overall</t>
  </si>
  <si>
    <t>Last Cycle</t>
  </si>
  <si>
    <t>Industry</t>
  </si>
  <si>
    <t>Sector Benchmark</t>
  </si>
  <si>
    <t>Bar Control</t>
  </si>
  <si>
    <t>Overall</t>
  </si>
  <si>
    <t>Planning and Forecasting</t>
  </si>
  <si>
    <t>Design and Development</t>
  </si>
  <si>
    <t>Cost and Cost Negotiation</t>
  </si>
  <si>
    <t>Sourcing and Order Placement</t>
  </si>
  <si>
    <t>Payment and Terms</t>
  </si>
  <si>
    <t>Management of the Purchasing Process</t>
  </si>
  <si>
    <t>Win-Win Sustainable Partnership</t>
  </si>
  <si>
    <t>Place midpoint vertical of I15</t>
  </si>
  <si>
    <t>Type</t>
  </si>
  <si>
    <t>DataCount</t>
  </si>
  <si>
    <t>Overall BBPPI Score</t>
  </si>
  <si>
    <t>Rule#</t>
  </si>
  <si>
    <t>Question</t>
  </si>
  <si>
    <t>Question type (Main/Child)</t>
  </si>
  <si>
    <t>Comment Condition 1</t>
  </si>
  <si>
    <t>Stock Comments 1</t>
  </si>
  <si>
    <t>Comment Condition 2</t>
  </si>
  <si>
    <t>Stock Comments 2</t>
  </si>
  <si>
    <t>Comment Condition 3</t>
  </si>
  <si>
    <t>Stock Comments 3</t>
  </si>
  <si>
    <t>Comment Condition 4</t>
  </si>
  <si>
    <t>Stock Comments 4</t>
  </si>
  <si>
    <t>Comment Condition 5</t>
  </si>
  <si>
    <t>Stock Comments 5</t>
  </si>
  <si>
    <t>Did you receive a forecast or through other means gain insight into buying plans for the season?</t>
  </si>
  <si>
    <t>Main</t>
  </si>
  <si>
    <t>[Yes]=100%</t>
  </si>
  <si>
    <t>Forecasts help suppliers plan production and maximize efficiency. By providing forecasts to all of your suppliers, your company enables suppliers to plan the workforce needed for their business.</t>
  </si>
  <si>
    <t>[Yes]=all others</t>
  </si>
  <si>
    <t>Suppliers need forecasts in order to plan production. Without visibility into buying plans, it is difficult for suppliers to maintain a consistent workforce - this can have negative impacts on quality and efficiency.</t>
  </si>
  <si>
    <t>Did the forecast provide enough detail for your planning?</t>
  </si>
  <si>
    <t>Child</t>
  </si>
  <si>
    <t>Providing information about order volume, product details, order placement date, lead time, and other details helps suppliers accurately plan their production, thus avoiding last minute delays, quality issues, or non-compliant practices.</t>
  </si>
  <si>
    <t>Provide forecasts with complete and thorough information (including order volume, product details, order placement date, lead time, and other details) to all your suppliers to ensure that there are no shipment delays, quality issues, or non-compliant practices.</t>
  </si>
  <si>
    <t>How many days in advance of order placement was the forecast provided?</t>
  </si>
  <si>
    <t>[180 days or more]&gt;=51%</t>
  </si>
  <si>
    <t>Providing forecasts well in advance of production enables suppliers to plan their future business and allocate resources accordingly. This has positive benefits for the buyer-supplier partnership as it provides suppliers with confidence about the partnership's future.</t>
  </si>
  <si>
    <t>([180 days or more]+[150-179 days]+[120-149 days])&gt;=51%</t>
  </si>
  <si>
    <t>Providing forecasts well in advance of production enables suppliers to plan their future business and allocate resources accordingly. This has positive benefits for the buyer-supplier partnership as it provides suppliers with confidence about the partnership's future. Aim to provide forecasts 180 days or more in advance of production for the majority of your suppliers.</t>
  </si>
  <si>
    <t>([60-89 days]+[30-59 days]+[29 days or less])&gt;=51%</t>
  </si>
  <si>
    <t>Late forecasts (less than 90 days in advance of production) and last-minute forecasts (less than 60 days) place pressure on supplier businesses as they attempt to meet shipping deadlines. Workers can be impacted through increased overtime and work intensity. Aim to increase the percentage of suppliers receiving forecasts more than 90 days in advance of production.</t>
  </si>
  <si>
    <t>all others that don't fit these 3 conditions</t>
  </si>
  <si>
    <t>Providing forecasts well in advance of production enables suppliers to plan their future business and allocate resources accordingly. This has positive benefits for the buyer-supplier partnership as it provides suppliers with confidence about the partnership's future. Aim to increase the percentage of suppliers receiving forecasts at least 120 days in advance.</t>
  </si>
  <si>
    <t>Was the forecast updated regularly (for example monthly)?</t>
  </si>
  <si>
    <t>[Yes]&gt;=95%</t>
  </si>
  <si>
    <t>Regular updates allow suppliers to adjust their production plans over time, rather than being blindsided by large changes at the last minute.</t>
  </si>
  <si>
    <t>[Yes]&lt;95%</t>
  </si>
  <si>
    <t>A lack of regular updates leaves suppliers in the dark about changes to the forecasts they receive. If actual orders do not end up matching the forecast, suppliers can resort to subcontracting (if orders are larger than forecasted) or be left with idle lines (if orders are smaller than forecasted) with resulting negative impacts on workers. Update your suppliers on a monthly basis (at a minimum) to keep them informed about any forecast changes.</t>
  </si>
  <si>
    <t>95% or more</t>
  </si>
  <si>
    <t xml:space="preserve">Capacity for the buyer’s repeat orders is agreed with a supplier in advance of those orders being confirmed. </t>
  </si>
  <si>
    <t>Verifying capacity for repeat orders helps ensure your company does not place orders that a supplier cannot handle with its existing workforce, thereby avoiding potential use of unauthorized subcontracting or excessive overtime.</t>
  </si>
  <si>
    <t>Without verifying capacity with your supplier, your company runs the risk that suppliers cannot handle your company's orders with its existing workforce. This could lead to unauthorized subcontracting and excessive overtime. Changing your ordering process to include this step can reduce the risk of impact to workers.</t>
  </si>
  <si>
    <t>5r1</t>
  </si>
  <si>
    <t xml:space="preserve">Did you reserve capacity for this buyer in advance of production? </t>
  </si>
  <si>
    <t>All receive this</t>
  </si>
  <si>
    <t>Reserving capacity in advance helps suppliers efficiently allocate resources and manage their workforce. Without reserving capacity in advance, your company might not be able to use your preferred supplier, or your supplier may take the order with plans to subcontract or require overtime.</t>
  </si>
  <si>
    <t>5r2</t>
  </si>
  <si>
    <t>Work to increase the number of suppliers with whom you reserve capacity in advance.</t>
  </si>
  <si>
    <t>5r3</t>
  </si>
  <si>
    <t>[Yes, based on your company's own experience]+[No]&gt;=51%</t>
  </si>
  <si>
    <t>Work to reserve capacity in advance for all your suppliers by providing them with a formal commitment and not leaving your suppliers to make decisions based off of assumptions or past experiences.</t>
  </si>
  <si>
    <t>6r1</t>
  </si>
  <si>
    <t xml:space="preserve">How much did the actual purchase order quantity vary compared with the capacity reserved for the buyer? </t>
  </si>
  <si>
    <t>[+/- 10% or less]=100%</t>
  </si>
  <si>
    <t>Your company provides suppliers with an accurate picture of upcoming orders, enabling them to plan their resource allocations appropriately without negative impacts to their business or their workers.</t>
  </si>
  <si>
    <t>[+/- 10% or less] + [+/- 11-20%]&gt;=80%</t>
  </si>
  <si>
    <t>Your company provides suppliers with a good picture of upcoming orders, enabling them to plan their resource allocations appropriately without negative impacts to their business or their workers. Especially for suppliers receiving large orders from your company, increasing your level of accuracy even further will be beneficial.</t>
  </si>
  <si>
    <t>[+/- 51-60%] + [+/- 61-70%] + [+/- 71-80%] + [+/- 81-90%] + [+/- 91-99%] + [+ 100% or more]&gt;=40%</t>
  </si>
  <si>
    <t>Such a large variance between capacity booked and actual orders makes it difficult for suppliers to sustain their business. Working hours and work intensity could increase significantly, subcontracts could be utilized, or lines could be left idle and lead to high worker turnover. Improving your company's forecasting capabilities and providing regular updates to forecasts should be a high priority to help reduce this variance to +/- 20%.</t>
  </si>
  <si>
    <t>Large variances between capacity booked and actual orders make it difficult for suppliers to sustain their business. Working hours and work intensity can increase, subcontracts may be utilized, or lines can be left idle and lead to high worker turnover. Improving your company's forecasting capabilities and providing regular updates to forecasts should be a priority to help reduce this variance to 20% or less.</t>
  </si>
  <si>
    <t>6r2</t>
  </si>
  <si>
    <t>[– 100% (order was cancelled)]= any suppliers reporting this (receive in addition to whichever other conditions it fits)</t>
  </si>
  <si>
    <t>Cancelling orders after reserving capacity leaves suppliers desperate to fill the space your company has vacated. Work with your suppliers to determine ways to responsibly handle cancelled orders.</t>
  </si>
  <si>
    <t>Did the difference between actual purchase order quantities and capacity reserved result in unutilized capacity?</t>
  </si>
  <si>
    <t>[No]=100%</t>
  </si>
  <si>
    <t>Thankfully your suppliers weren't left with unutilized capacity due to differences between capacity reserved and actual orders. Still, it is worth working toward greater accuracy between capacity reserved and actual orders. Partner with your suppliers to identify plans for responsibly handling unutilized capacity in the future.</t>
  </si>
  <si>
    <t>[No]&lt;100%</t>
  </si>
  <si>
    <t>Unutilized capacity is a challenging situation for suppliers as they are left with poor options for how to address the problem of idle lines - especially when they learn about the difference in actual/forecasted orders at the last minute. Partner with your suppliers to identify plans for responsibly handling unutilized capacity in the future.</t>
  </si>
  <si>
    <t>7fr1</t>
  </si>
  <si>
    <t>If yes, How was the unutilized capacity handled?</t>
  </si>
  <si>
    <t>[Buyer paid for unutilized capacity]&gt;=95%</t>
  </si>
  <si>
    <t>Your company helped a majority of suppliers cope with changes to production that were your responsibility. While this is beneficial to your suppliers, it is a costly business practice and probably not a long-term solution.</t>
  </si>
  <si>
    <t>7fr2</t>
  </si>
  <si>
    <t>[Buyer paid for unutilized capacity]&gt;=51% &amp; [Buyer paid for unutilized capacity]&lt;95% Trigger a second comment; Note: It is okay to have all the 4 comments in one report.</t>
  </si>
  <si>
    <t>[Supplier had to accept last-minute, low price orders to fill capacity]&gt;=6%</t>
  </si>
  <si>
    <t xml:space="preserve">With very few options to deal with the difference in your company's forecasted/actual orders, your suppliers had to accept lower prices that likely did not cover the cost of compliant production. This puts workers in a precarious situation and can negatively impact their working conditions. </t>
  </si>
  <si>
    <t>[Capacity was unused]&gt;=6%</t>
  </si>
  <si>
    <t>Idle lines make it difficult for suppliers to maintain a regular workforce. Either they'll pay workers to encourage them to stay at the factory (despite not working) or the workers will leave to find work elsewhere. This leads to higher training costs and decreased quality and efficiency.</t>
  </si>
  <si>
    <t>[Capacity was given to other customers offering equivalent prices]&gt;=6%</t>
  </si>
  <si>
    <t xml:space="preserve">Your company could be at risk of losing suppliers to customers that can provide more stable, predictable orders. </t>
  </si>
  <si>
    <t>7fr3</t>
  </si>
  <si>
    <t>This not used, was integrated into 7fr2</t>
  </si>
  <si>
    <t>[Buyer paid for unutilized capacity]&lt;51%</t>
  </si>
  <si>
    <t>-</t>
  </si>
  <si>
    <t>7fr4</t>
  </si>
  <si>
    <t>[Buyer pulled forward orders to fill unutilized capacity]&gt;=6%</t>
  </si>
  <si>
    <t>While pulling orders forward is not always a feasible option, it may help fill idle capacity and avoid business and/or worker-related impacts. Pulling orders forward should always be done in consultation with the supplier.</t>
  </si>
  <si>
    <t>Did fluctuations in actual purchase orders versus expected orders result in excess materials?</t>
  </si>
  <si>
    <t>8fr1</t>
  </si>
  <si>
    <t>If yes, How were the excess materials handled?</t>
  </si>
  <si>
    <t>[Buyer paid for excess materials]&gt;=95%</t>
  </si>
  <si>
    <t>Paying for excess materials helps suppliers cope with changes to production that were your responsibility. While this is beneficial to your suppliers, it is a costly business practice and probably not a long-term solution.</t>
  </si>
  <si>
    <t>8fr2</t>
  </si>
  <si>
    <t>[Buyer paid for excess materials]&gt;=51% &amp; [Buyer paid for excess materials]&lt;95% Trigger a second comment; Note: It is okay to have all the 5 comments in one report.</t>
  </si>
  <si>
    <t>[Buyer asked supplier to hold materials for use in buyer’s future orders]=any %</t>
  </si>
  <si>
    <t>While it makes sense to utilize these excess materials in future orders, it is costly for your supplier to store materials for you that they have already paid for. This increases their financial pressures, which can then overflow onto workers.</t>
  </si>
  <si>
    <t>[Buyer took no responsibility for excess materials]=any %</t>
  </si>
  <si>
    <t>Not taking responsibility for excess materials increases your suppliers' costs and increases your company's risk of losing suppliers. Identify fair practices to take responsibility for differences in expected and actual orders.</t>
  </si>
  <si>
    <t>[Buyer asked supplier to destroy excess materials]=any %</t>
  </si>
  <si>
    <t>Asking suppliers to destory materials creates resource and environmental waste for them and for your company.</t>
  </si>
  <si>
    <t>[Excess materials were used for other customers’ orders]=any %</t>
  </si>
  <si>
    <t>You're lucky that suppliers were able to use excess materials with other customers, but a plan to responsibly handle excess materials should be in place to verify that in advance.</t>
  </si>
  <si>
    <t>8fr3</t>
  </si>
  <si>
    <t>This is not used, was integrated into 8fr2</t>
  </si>
  <si>
    <t>[Buyer paid for excess materials]&lt;51%</t>
  </si>
  <si>
    <t>9r2</t>
  </si>
  <si>
    <t xml:space="preserve">Does the buyer work as a partner with you in business growth? Consider buyer’s behavior over the last 12 months.  </t>
  </si>
  <si>
    <t>[Ofter]+[Sometimes]+[Rarely]+[Never]&lt;51%</t>
  </si>
  <si>
    <t>[Often]+ [Sometimes] + [Rarely] + [Never]&gt;= 51%</t>
  </si>
  <si>
    <t xml:space="preserve">Did you develop new products at the request of the buyer during the last 12 months? </t>
  </si>
  <si>
    <t>all receive this comment</t>
  </si>
  <si>
    <t>While less concrete than projections or reserved capacity, development can serve as another way for suppliers to gain visibility into future orders.</t>
  </si>
  <si>
    <t>sc1</t>
  </si>
  <si>
    <t>Trigger this Stock comment when there is more than 0% of suppliers reporting "No" to BOTH Q#10.9 and Q#11.</t>
  </si>
  <si>
    <t>Suppliers that reported they did not produce products or samples based on their buyer's tech packs/product specifications and did not develop any new products at the request of the buyer, did not receive the rest of the Design and Development questions.</t>
  </si>
  <si>
    <t xml:space="preserve">Of the products your company developed, what percentage did you receive orders for? </t>
  </si>
  <si>
    <t>[100%] + [90-99%] + [80-89%]&gt;=80%</t>
  </si>
  <si>
    <t>By minimizing the time and resources spent on samples that never go into production, your company supports your suppliers' financial health - with associated positive impacts on workers' wages and benefits. Aiming for the highest sample adoption possible will help your company and your suppliers achieve the best case scenario for efficient resource utilization.</t>
  </si>
  <si>
    <t>[40-49%] + [39% or less]&gt;30%</t>
  </si>
  <si>
    <t>Sample development comes at a significant cost to suppliers. Low adoption rates mean suppliers have no opportunity to recoup these costs - the added financial burden can negatively impact workers' wages and payment of legally-mandated social benefits. Work to improve adoption rates with your suppliers.</t>
  </si>
  <si>
    <t>all others that don't fit the other two conditions</t>
  </si>
  <si>
    <t>Improving adoption rates is a win-win: suppliers obtain orders for the samples they develop, and your company has a partner in developing new products that fit your customers' needs and solving any design challenges.</t>
  </si>
  <si>
    <t xml:space="preserve">What percent of the buyer’s tech packs were accurate? </t>
  </si>
  <si>
    <t>Accurate tech packs eliminate the time spent making and confirming corrections, enable suppliers to ensure the correct materials and packaging are available, and limit interruptions to production. Striving toward 100% accuracy will help maximize process efficiency both at HQ and at the supplier for on-time delivery.</t>
  </si>
  <si>
    <t>[100%] + [90-99%] + [80-89%]&lt;80%</t>
  </si>
  <si>
    <t>Inaccurate tech packs can reduce the amount of time available for production, leading to increased administrative costs and higher likelihood of late deliveries. Work to increase the percent of suppliers receiving accurate tech packs.</t>
  </si>
  <si>
    <t>What efforts does the buyer make to improve sustainability (social/labor, environmental, or business sustainability) through Design and Development? Check all that apply</t>
  </si>
  <si>
    <t>All receive</t>
  </si>
  <si>
    <t>Design and development can play a significant role in improving sustainability in supply chains. Choices made at this stage of the process have significant downstream financial, social, and environmental impacts. By adopting the practices listed, your company is helping to embed sustainability into the production process and generate beneficial outcomes for you, your supplier, the environment, and the workers in your supply chain. What would your suppliers say is the highest priority for implementation?</t>
  </si>
  <si>
    <t>14t2</t>
  </si>
  <si>
    <t>2nd trigger - 
[No efforts made]= any suppliers reporting this</t>
  </si>
  <si>
    <t>Some of your suppliers indicate that your company made no effort in the design and development phase to meet the sustainability goals set by you and your suppliers. It is best to approach your suppliers and discuss with them ways to improve your practices as early as possible in the product development stage.</t>
  </si>
  <si>
    <t xml:space="preserve">For what percent of the purchase orders did the price paid by the buyer cover the costs of compliant production? </t>
  </si>
  <si>
    <t>[100%]=100%</t>
  </si>
  <si>
    <t>Your company's costing helps make it possible for suppliers to comply with code of conduct requirements, meet quality expectations, and make progress toward worker wage expectations. The prices paid enable suppliers to invest in financial, social, and environmental sustainability, sending a clear and consistent message about the importance of code compliance and sustainability. Any companies making commitments to achieve living/fair wages must focus on this area.</t>
  </si>
  <si>
    <t>[40-49%] + [30-39%] + [20-29%] + [10-19%] + [5-9%] + [Less than 5%]&gt;40%</t>
  </si>
  <si>
    <t>With the prices paid to your suppliers, it is extremely challenging to comply with code of conduct requirements and to financially sustain business. Such low prices create immediate risks for workers in the form of workplace safety, and suggest a high likelihood of serious non-compliances such as excessive overtime, forced labor, and unauthorized subcontracting. Your company needs to critically examine its costing practices as well as with commitments around payment of living/fair wages.</t>
  </si>
  <si>
    <t>Without prices that cover the cost of compliant production, suppliers have to make tradeoffs to meet your company's requirements. These tradeoffs can involve poor working conditions, unauthorized subcontracting, increased work intensity, and non-payment of full wages and benefits. Work to ensure your company's costing practices are aligned with your CSR/sustainability requirements. Any companies making commitments to achieve living/fair wages must focus on this area.</t>
  </si>
  <si>
    <t>16f1</t>
  </si>
  <si>
    <t>What percent of the purchase orders did the price paid by the buyer cover the costs of raw materials, component parts, and labor for producing the order?</t>
  </si>
  <si>
    <t xml:space="preserve">[100%] = 100% </t>
  </si>
  <si>
    <t>All of your suppliers were at least able to cover the costs of raw materials, component parts, and labor for 100% of your orders. However, it is important that the costs related to all compliance requirements set by your company are also included in the price. This prevents the supplier from having to shoulder the burden of your requirements without being appropriately compensated for doing so.</t>
  </si>
  <si>
    <t>[100%]&lt;100%</t>
  </si>
  <si>
    <t>Not covering costs for raw materials, component parts, and labor for all orders placed most likely leads to quality issues and workplace noncompliances. Not only is your future business with your suppliers at stake, but your company needs to immediately investigate the sustainability impacts of this poor practice - worker safety and wellbeing is likely at increased risk.</t>
  </si>
  <si>
    <t>Did the buyer use costing negotiation strategies that resulted in high pressure on your business?</t>
  </si>
  <si>
    <t>18fr1</t>
  </si>
  <si>
    <t>If yes, Which of the following negotiation strategies were used? Check all that apply</t>
  </si>
  <si>
    <t>The more high pressure cost negotiation strategies used, the less likely orders are priced to cover compliant production. The strategies listed here leave little room for suppliers to voice concerns and achieve financial, social, and environmental sustainability. At the risk of losing orders, suppliers may accept orders under terms making it impossible to satisfy the requirements of compliant production. Speak with your suppliers about re-engineering products to reduce costs.</t>
  </si>
  <si>
    <t>18fr2</t>
  </si>
  <si>
    <t>Only show coment once</t>
  </si>
  <si>
    <t>[Demanding across the board price cuts from previous orders/years]&gt;=30%</t>
  </si>
  <si>
    <t>It is hard to understand how suppliers can be sustainable with mandates that require steady or reduced prices year over year. Annual country-by-country analyses that examine inflationary conditions and other cost pressures (such as rising wages and costs of raw materials) are necessary to support policies on appropriate cost negotiation strategies.</t>
  </si>
  <si>
    <t>18fr3</t>
  </si>
  <si>
    <t>Only show coment once not used, combined with 18fr2</t>
  </si>
  <si>
    <t>[Demanding level prices be maintained from year to year, no consideration for inflation (e.g., no consideration for higher raw materials, energy, or wage costs)]&gt;=30%</t>
  </si>
  <si>
    <t xml:space="preserve">Does the buyer invest in alternative technologies to help you save on operational costs? </t>
  </si>
  <si>
    <t>Investing in order to help your suppliers save on operational costs sends a strong signal that your company values your supplier relationships. Seeking alternative ways to reduce costs that don't lead to negative impacts on the supplier or the worker is a best practice. Continue engaging your suppliers to identify opportunities for implementing alternative technologies.</t>
  </si>
  <si>
    <t>Investing in alternative technologies can lead not only to increased on-time delivery and higher quality, but the act of investing can also strengthen supplier partnerships and encourage collaboration toward shared goals. Your company could begin researching opportunities by talking to your suppliers about current operations and how they could be improved.</t>
  </si>
  <si>
    <t>Does the buyer use an integrated scorecard that includes both commercial and sustainability criteria when making sourcing decisions?</t>
  </si>
  <si>
    <t>By using an integrated scorecard, your company sends a clear message to suppliers that both commercial AND sustainability criteria matter and play a role in the continuation of your supplier relationships.</t>
  </si>
  <si>
    <t>Without asserting that sustainability criteria are considered along with commercial concerns, your company could be sending mixed messages to suppliers. Work with all suppliers to identify KPIs for your shared sustainability goals that can be taken into consideration along with price, delivery, and quality criteria.</t>
  </si>
  <si>
    <t xml:space="preserve">What percent of the buyer’s purchase orders for bulk production were accurate? </t>
  </si>
  <si>
    <t>[90-100%]&gt;=80%</t>
  </si>
  <si>
    <t>Accurate purchase orders mean production can start on time as planned. No time or resources are wasted in trying to figure out accurate information.</t>
  </si>
  <si>
    <t>[90-100%]&lt;80%</t>
  </si>
  <si>
    <t>By improving purchase order accuracy, you can avoid wasting your suppliers' administrative time and resources as they chase down clarification and accurate information. Furthermore, inaccurate purchase orders (as with inaccurate tech packs, missed pre-production deadlines, and other issues) can delay production and impact the time suppliers have to meet shipping deadlines.</t>
  </si>
  <si>
    <t>22fr2</t>
  </si>
  <si>
    <t>What percent of orders did the buyer cancel after the purchase order was issued?</t>
  </si>
  <si>
    <t>[No orders were cancelled]= 100%</t>
  </si>
  <si>
    <t>By adhering to the commitment made in your purchase orders, your company is setting an example of true partnership with your suppliers, particularly during tyring times. When purchase orders and other commitments throughout the production process are kept, your company strengthens its business relationships and unlocks the benefits of being a trusted partner to your suppliers.</t>
  </si>
  <si>
    <t>[No orders were cancelled]&lt; 100%</t>
  </si>
  <si>
    <t>Some of your suppliers reported that your company canceled orders, thus not upholding the commitments made in its purchase orders. Canceling orders heavily impacts suppliers' businesses while also endangering the livelihoods of their workers. Impacts of order cancelations at Tier 1 facilities can have a snowball effect on lower tiers, thus causing financial and social impacts for your entire supply chain.</t>
  </si>
  <si>
    <t xml:space="preserve">Does the buyer set minimum expectations for CSR/compliance requirements for production of its orders? </t>
  </si>
  <si>
    <t>[No]&gt;=1%</t>
  </si>
  <si>
    <t>You had suppliers that responded "No" to this question. Not making clear the minimum expectations for CSR/compliance is a risky practice.</t>
  </si>
  <si>
    <t>23f</t>
  </si>
  <si>
    <t>If yes, What incentives did the buyer provide for compliance/CSR? Consider all orders during the last 12 months. (Check all that apply)</t>
  </si>
  <si>
    <t>Providing incentives for compliance/CSR encourages suppliers to partner with your company by giving them a competitive advantage for working toward sustainability goals. Without incentives, compliance/CSR can often take a back seat to commercial concerns. Engage with your suppliers about what incentives would motivate them most.</t>
  </si>
  <si>
    <t xml:space="preserve">Does the buyer set minimum expectations for environmental sustainability for production of its orders? </t>
  </si>
  <si>
    <t>You had suppliers that responded "No" to this question. Without making the minimum expectations clear, it is difficult to improve environmental sustainability in the production of your goods.</t>
  </si>
  <si>
    <t>sc</t>
  </si>
  <si>
    <t>IF suppliers answer No to Q23 and Q24, trigger this comment</t>
  </si>
  <si>
    <t>Suppliers that reported having no minimum CSR/compliance and environmental sustainability expectations did not receive any of the questions in Win-Win Sustainable Partnership.</t>
  </si>
  <si>
    <t>24f</t>
  </si>
  <si>
    <t>If yes, What incentives did the buyer provide for environmental sustainability performance? Consider all orders during the last 12 months. (Check all that apply)</t>
  </si>
  <si>
    <t>As with compliance/CSR, providing incentives for environmental sustainability gives suppliers a competitive advantage for their positive actions. Engage with your suppliers about what incentives would motivate them most.</t>
  </si>
  <si>
    <t>Approximately what proportion of the total volume during the 12 months was basic versus fashion products?</t>
  </si>
  <si>
    <t>all receive same comment</t>
  </si>
  <si>
    <t>What were the sustainability impacts (social/labor, environmental, and business) of month-to-month variability in orders from this buyer? Check all that apply</t>
  </si>
  <si>
    <r>
      <t>Better Buying</t>
    </r>
    <r>
      <rPr>
        <vertAlign val="superscript"/>
        <sz val="8"/>
        <color theme="1"/>
        <rFont val="Calibri"/>
        <family val="2"/>
        <scheme val="minor"/>
      </rPr>
      <t>TM</t>
    </r>
    <r>
      <rPr>
        <sz val="11"/>
        <color theme="1"/>
        <rFont val="Calibri"/>
        <family val="2"/>
        <scheme val="minor"/>
      </rPr>
      <t xml:space="preserve"> has found that suppliers are often hesitant to report impacts on workers that place them out of compliance with codes of conduct. Assume there are more worker impacts occuring due to monthly order variability than are reported here. To reduce such impacts, your company can work on level loading of monthly orders to soften production peaks and valleys.
Note: Data labels within the chart represent % of your suppliers that submitted ratings.</t>
    </r>
  </si>
  <si>
    <t>Did you make samples for the customer during the last 12 months?</t>
  </si>
  <si>
    <t>Did the buyer promise to pay you for making samples?</t>
  </si>
  <si>
    <t>[Yes]&gt;=80%</t>
  </si>
  <si>
    <t>Paying for samples is a reasonable practice so suppliers are compensated for this costly work. This should be a goal for all development done on your company's behalf.</t>
  </si>
  <si>
    <t>[Yes]&lt;80%</t>
  </si>
  <si>
    <t>Sample development is costly for suppliers. Not compensating your suppliers for this work on your behalf is a poor practice. Strive toward compensating all of your suppliers for all samples.</t>
  </si>
  <si>
    <t>30f</t>
  </si>
  <si>
    <t xml:space="preserve">If yes, What percent of sample invoices were paid on time? </t>
  </si>
  <si>
    <t xml:space="preserve">Were payment terms defined in the bulk purchase order/other agreements? </t>
  </si>
  <si>
    <t>31f1</t>
  </si>
  <si>
    <t xml:space="preserve">If yes, What percent of bulk production invoices were paid on time? </t>
  </si>
  <si>
    <t>[100%] + [90-99%]&gt;=90%</t>
  </si>
  <si>
    <t>Paying invoices on time is a contractual matter that enables suppliers to pay their workers on time. By ensuring that payment processing is efficient and allows for payment within the outlined terms, your company contributes to the financial stability of your suppliers, reduces the risk of worker wage violations, and prevents potential litigation.</t>
  </si>
  <si>
    <t>[60-69%]+[50-59%]+[40-49%]+[30-39%]+[20-29%]+[Less than 20%]&gt;30%</t>
  </si>
  <si>
    <t>Late payments create pressure on supplier businesses. Suppliers still have to pay their workers, even if they have not yet received payment from your company. Late payments may also increase the likelihood of withholding workers' wages and benefits, nonpayment for overtime hours, and even supplier business failure. As this is a prevalent issue raised by your suppliers, your company might also be at risk of litigation and losing suppliers. Your company should work to ensure a higher percentage of payments are processed efficiently and paid within the payment terms outlined in the purchase order agreement.</t>
  </si>
  <si>
    <t>Late payments create pressure on supplier businesses. Suppliers still have to pay their workers, even if they have not yet received payment from your company. Late payments may also increase the likelihood of withholding workers' wages and benefits, nonpayment for overtime hours, and even supplier business failure. Your company should work to ensure a higher percentage of payments are processed efficiently and paid within the payment terms outlined in the purchase order agreement.</t>
  </si>
  <si>
    <t>31f2</t>
  </si>
  <si>
    <t>If previous answer was not 100%, On the largest order with late payment, how many days late was the payment? ## of days</t>
  </si>
  <si>
    <t>Not used, this follow up doesn't have a place for comments.</t>
  </si>
  <si>
    <t xml:space="preserve">For what percent of orders were you paid in full? </t>
  </si>
  <si>
    <t>Paying invoices in full is a fair practice that contributes to suppliers' financial sustainability. Furthermore, payment in full decreases the risk of late payment or non-payment of workers' wages and benefits. Satisfying the contractual agreement for payment leads to stronger supplier partnerships and enables closer collaboration toward your company's sustainability goals.</t>
  </si>
  <si>
    <t>[60-69%] + [50-59%] + [40-49%] + [30-39%] + [20-29%] + [Less than 20%]&gt;30%</t>
  </si>
  <si>
    <t>By not paying in full, your company engages in an unfair practice that makes it difficult for suppliers to plan financially. Without payment coming in as expected for work already completed, suppliers can have trouble paying their workers. As this is a prevalent issue raised by your suppliers, your company might also be at risk of litigation and losing suppliers. Determine payment reduction practices that should be eliminated from your company's practices.</t>
  </si>
  <si>
    <t>By not paying in full, your company engages in an unfair practice that makes it difficult for suppliers to plan financially. Without payment coming in as expected for work already completed, suppliers can have trouble paying their workers. Determine payment reduction practices that should be eliminated from your company's practices.</t>
  </si>
  <si>
    <t>32f</t>
  </si>
  <si>
    <t>If answer to above was not 100%, What reasons were given for reductions/discounts/claims taken by the buyer? Check all that apply</t>
  </si>
  <si>
    <t>Do the claims cited reflect a fair partnership, one that benefits both you and your suppliers? Your answer will point you toward problematic practices that need to be addressed in order to strengthen your supplier partnerships.</t>
  </si>
  <si>
    <t xml:space="preserve">What were the number of days in the payment terms associated with this buyer’s order? </t>
  </si>
  <si>
    <t>[30 days or less] + [31 to 45 days] + [46 to 60 days]&gt;=80%</t>
  </si>
  <si>
    <t>Providing suppliers with shorter payment terms allows them to better manage cash flow and pay workers on time. Your terms contribute to your suppliers' financial sustainability.</t>
  </si>
  <si>
    <t>[30 days or less] + [31 to 45 days] + [46 to 60 days]&lt;80%</t>
  </si>
  <si>
    <t>Is it fair to ask your suppliers to finance all costs related to production of your goods for long periods of time? Your payment terms make it difficult for suppliers to manage cash flow and pay workers on time. Decreasing your payment terms will help reduce these impacts.</t>
  </si>
  <si>
    <t>33f1</t>
  </si>
  <si>
    <t>Did the buyer extend the days in its payment terms without your company’s approval?</t>
  </si>
  <si>
    <t>[No, payment terms were not extended]&lt; 100%</t>
  </si>
  <si>
    <t>Extending payment terms not only puts pressure on suppliers' financial condition, it also leads to cascading impacts on the livelihoods of their factory workers. While it is known that suppliers finance the orders your company and other companies place by raising working captial, it is essential that your company adheres to its commitment made in its purchase orders by ensuring that payment terms are not extended for even a single supplier.</t>
  </si>
  <si>
    <t xml:space="preserve">What advance payments/favorable terms were provided by the buyer over the last 12 months? (Check all that apply)  </t>
  </si>
  <si>
    <t>By providing advance payments or favorable terms, your company is helping ease the financial burden of suppliers who have to pay materials suppliers when production starts, their workers, and all other costs associated with production. What types of favorable terms can your company implement?</t>
  </si>
  <si>
    <t xml:space="preserve">Was there an agreed time and action calendar for pre-production and production deadlines? </t>
  </si>
  <si>
    <t>Time and action calendars help keep both parties accountable for their respective tasks. Agreeing on a calendar with your suppliers helps increase transparency and equips your own staff and your suppliers to plan for upcoming processes.</t>
  </si>
  <si>
    <t>Without an agreed time and action calendar, it is difficult to keep everyone on the same page and accountable for preventing production delays. Work with all your suppliers to develop a calendar that provides enough time for all processes.</t>
  </si>
  <si>
    <t>37f1</t>
  </si>
  <si>
    <t>IF YES to question 37, Did the time and action calendar provide enough time for all processes?</t>
  </si>
  <si>
    <t>37f2</t>
  </si>
  <si>
    <t xml:space="preserve">IF NO to question 37, Did the terms of the order provide enough time for all processes?   </t>
  </si>
  <si>
    <t>For which of the following key milestones/actions did the buyer miss the deadline during the last 12 months? Consider all orders during the last 12 months. (Check all that apply)</t>
  </si>
  <si>
    <t>[No deadlines were missed]&gt;=95%</t>
  </si>
  <si>
    <t>By adhering to all of the time and action calendar deadlines, your company preserves the production time suppliers need to complete orders by the shipping deadline. Keep up the good work to avoid pressuring your suppliers into practices such as increased overtime, increased work intensity, or unauthorized subcontracting.</t>
  </si>
  <si>
    <t>[No deadlines were missed]&lt;95%</t>
  </si>
  <si>
    <t>Missed deadlines reflect inefficient practices that delay all subsequent steps and increase time pressure on suppliers. To cope with this pressure, practices such as increased overtime, increased work intensity, and unauthorized subcontracting could be utilized. Increasing your adherence to time and action calendar deadlines can eliminate this added time pressure and the resulting impacts on workers.</t>
  </si>
  <si>
    <t>38f</t>
  </si>
  <si>
    <t xml:space="preserve">If answer to above was b-y, Was the buyer flexible and accountable in ensuring adequate production time? </t>
  </si>
  <si>
    <t>[No changes/requirements/performance failures made by the buyer or nominated suppliers necessitated flexibility/accountability to ensure adequate production time]&gt;=95%</t>
  </si>
  <si>
    <t>[The buyer was responsible for delays but did not amend ship dates or prices]&gt;=25%</t>
  </si>
  <si>
    <t>If the time allowed for production was compressed, your suppliers may have had to subcontract orders, assign workers excessive overtime, or incur additional costs to meet your shipping deadline. In situations where deadlines are missed, collaborate with your suppliers to find an agreeable solution that maintains the necessary time for production.</t>
  </si>
  <si>
    <t>All others</t>
  </si>
  <si>
    <t>Despite missing deadlines, your company accepted responsibility for the delays and gave suppliers more time to complete production. This is a good practice for dealing with delays, as long as the decision is made collaboratively with your suppliers.</t>
  </si>
  <si>
    <t xml:space="preserve">Did the buyer nominate suppliers to provide materials used in its orders? </t>
  </si>
  <si>
    <t>39f1</t>
  </si>
  <si>
    <t>[Buyer did not take responsibility for managing the relationship with nominated suppliers]=0%</t>
  </si>
  <si>
    <t>Nominating suppliers can place financial and time pressures on finished goods suppliers. Managing these relationships keeps your company informed about any elements of the supplier/nominated supplier relationship that might be causing challenges.</t>
  </si>
  <si>
    <t>[Buyer did not take responsibility for managing the relationship with nominated suppliers]&gt; 0%</t>
  </si>
  <si>
    <t>Nominating suppliers can place financial and time pressures on finished goods suppliers. Without managing these relationships, your company might not have visibility into the cause for production delays and other issues that negatively impact workers at your suppliers' facilities. Engage with all your suppliers and ask what support they need in these relationships to ensure the process runs smoothly and is beneficial for all parties.</t>
  </si>
  <si>
    <t>What types of demands were made by the buyer’s sourcing and/or product-focused staff that conflicted with CSR/compliance/environmental sustainability requirements? (Check all that apply)</t>
  </si>
  <si>
    <t>All receive this comment</t>
  </si>
  <si>
    <t>Integrating CSR/compliance/environmental sustainability expectations into all company roles helps ensure your company is sending one consistent message to suppliers.</t>
  </si>
  <si>
    <t>41fr1</t>
  </si>
  <si>
    <t>If checked b, c, or d, What sustainability impacts (social/labor, environmental, or business) did the conflicts have?  (Check all that apply)</t>
  </si>
  <si>
    <r>
      <t>Note: Data labels within the chart represent % of your suppliers that submitted ratings.
Better Buying</t>
    </r>
    <r>
      <rPr>
        <vertAlign val="superscript"/>
        <sz val="8"/>
        <color theme="1"/>
        <rFont val="Traditional Arabic"/>
        <family val="1"/>
        <charset val="178"/>
      </rPr>
      <t>TM</t>
    </r>
    <r>
      <rPr>
        <sz val="11"/>
        <color theme="1"/>
        <rFont val="Calibri"/>
        <family val="2"/>
        <scheme val="minor"/>
      </rPr>
      <t xml:space="preserve"> has found that suppliers are often hesitant to report impacts on workers that place them out of compliance with codes of conduct. Assume there are more impacts occuring due to conflicting demands.</t>
    </r>
  </si>
  <si>
    <t>41fr2</t>
  </si>
  <si>
    <t>Trigger second comment if any suppliers report any of the impacts listed in b-y</t>
  </si>
  <si>
    <t>The fact that your suppliers must make trade-offs between conflicting demands suggests that your company needs better internal alignment on its priorities.</t>
  </si>
  <si>
    <t>How does the buyer enforce its expectations for CSR/compliance? (Check all that apply)</t>
  </si>
  <si>
    <t>[Buyer does not enforce its expectations]&gt;=6%</t>
  </si>
  <si>
    <t>Not enforcing expectations reflects a lack of due diligence that is out of step with stakeholder expectations. You should look into due diligence guidance for your industry to get started or examine how your expectations could be better communicated to your suppliers.</t>
  </si>
  <si>
    <t>42fr2</t>
  </si>
  <si>
    <t>Did the buyer accept results from recently completed audits/assessments of workplace conditions at your factories in lieu of requiring new audits/assessments specifically for the buyer? Consider the business relationship during the last 12 months.</t>
  </si>
  <si>
    <t>[Yes, from SLCP’s Converged Assessment Framework (CAF)] &gt; 0%</t>
  </si>
  <si>
    <t xml:space="preserve">By partnering with SLCP and accepting recently completed audits in lieu of your own, you are reducing audit fatigue for your suppliers, which otherwise is a serious burden for your suppliers. </t>
  </si>
  <si>
    <t>[Yes, from SLCP’s Converged Assessment Framework (CAF)] = 0% and [No]&gt; 0%</t>
  </si>
  <si>
    <t>Audit fatigue is a serious burden for suppliers. Determine which audits your company is willing to accept in lieu of your own.</t>
  </si>
  <si>
    <t>[Yes, from SLCP’s Converged Assessment Framework (CAF)] = 0% and [No]= 0%</t>
  </si>
  <si>
    <t>Which of the following categories of purchasing practices should your customer focus on improving first?</t>
  </si>
  <si>
    <t>all receive</t>
  </si>
  <si>
    <t>Refer to our customized recommendations for places where your company's practices can be improved. Take advantage of Better Buying's training program to learn how to improve your purchasing practices for you and your suppliers' sustainability.</t>
  </si>
  <si>
    <t>BETTER BUYING</t>
  </si>
  <si>
    <t>REPORT GENERATOR</t>
  </si>
  <si>
    <t>Buyer Type:</t>
  </si>
  <si>
    <t xml:space="preserve">Please fill in these table. Once filled in there should be no need to </t>
  </si>
  <si>
    <t xml:space="preserve">change unless something in the underlying data has changed. </t>
  </si>
  <si>
    <t>Benchmark Name</t>
  </si>
  <si>
    <t>Text Defining Benchmark</t>
  </si>
  <si>
    <t>Number between 0 and 100 representing a percentage</t>
  </si>
  <si>
    <t>Skip to Planning &amp; Forecasting</t>
  </si>
  <si>
    <t>Input Cycle Year</t>
  </si>
  <si>
    <t>Skip to Design &amp; Development</t>
  </si>
  <si>
    <t>Input Response Rate</t>
  </si>
  <si>
    <t>Benchmarks</t>
  </si>
  <si>
    <t>Skip to Cost &amp; Cost Negotiation</t>
  </si>
  <si>
    <t>Overall Score</t>
  </si>
  <si>
    <t>Skip to Sourcing &amp; Order Placement</t>
  </si>
  <si>
    <t xml:space="preserve">Planning and Forecasting </t>
  </si>
  <si>
    <t>Skip to Payment &amp; Terms</t>
  </si>
  <si>
    <t>Skip to Management of the Purchasing Process</t>
  </si>
  <si>
    <t>Password:</t>
  </si>
  <si>
    <t xml:space="preserve">Cost and Cost Negotiation </t>
  </si>
  <si>
    <t>Skip to Win-Win Sustainable Partnership</t>
  </si>
  <si>
    <t>Skip to &lt;&lt; END &gt;&gt;</t>
  </si>
  <si>
    <t>Input Historic</t>
  </si>
  <si>
    <t>Management Purchasing Process</t>
  </si>
  <si>
    <t>Scores Here</t>
  </si>
  <si>
    <t>n=</t>
  </si>
  <si>
    <t>1. All Industry Overall</t>
  </si>
  <si>
    <t>2. Apparel, Accessories, and Luxury Goods</t>
  </si>
  <si>
    <t>3. Apparel Retail</t>
  </si>
  <si>
    <t>4. Department Stores</t>
  </si>
  <si>
    <t>5. General Retail</t>
  </si>
  <si>
    <t>Win-Win n =</t>
  </si>
  <si>
    <t>End  Date</t>
  </si>
  <si>
    <t>Marker</t>
  </si>
  <si>
    <t>Attribute</t>
  </si>
  <si>
    <t>Extended Cycle End Date</t>
  </si>
  <si>
    <t>5PP</t>
  </si>
  <si>
    <t>6PP</t>
  </si>
  <si>
    <t>1 = Planning &amp; Forecasting</t>
  </si>
  <si>
    <t>2 = Design and Development</t>
  </si>
  <si>
    <t>3 = Cost and Cost Negotiation</t>
  </si>
  <si>
    <t>4 = Sourcing and Order Placement</t>
  </si>
  <si>
    <t>5 = Payment and Terms</t>
  </si>
  <si>
    <t>6 = Management Purchasing Process</t>
  </si>
  <si>
    <t>7 = Win-Win Substainable Partnership</t>
  </si>
  <si>
    <t>Planning &amp; Forecasting</t>
  </si>
  <si>
    <t>[TOP]</t>
  </si>
  <si>
    <t>Question 1 Benchmarks</t>
  </si>
  <si>
    <t>Yes</t>
  </si>
  <si>
    <t>No</t>
  </si>
  <si>
    <t>Question 1.1 Benchmarks</t>
  </si>
  <si>
    <t>n=?</t>
  </si>
  <si>
    <t>Question 2 Benchmarks</t>
  </si>
  <si>
    <t>Question 3 Benchmarks</t>
  </si>
  <si>
    <t>180 days or more</t>
  </si>
  <si>
    <t>150-179 days</t>
  </si>
  <si>
    <t>120-149 days</t>
  </si>
  <si>
    <t>90-119 days</t>
  </si>
  <si>
    <t>Question 4 Benchmarks</t>
  </si>
  <si>
    <t>60-89 days</t>
  </si>
  <si>
    <t>30-59 days</t>
  </si>
  <si>
    <t>29 days or less</t>
  </si>
  <si>
    <t>Question 5 Benchmarks</t>
  </si>
  <si>
    <t>Yes-Commitment</t>
  </si>
  <si>
    <t>Yes-Experience</t>
  </si>
  <si>
    <t>Question 6 Benchmarks</t>
  </si>
  <si>
    <t>+/- 10% or less</t>
  </si>
  <si>
    <t>+/- 11-20%</t>
  </si>
  <si>
    <t>+/- 21-30%</t>
  </si>
  <si>
    <t>+/- 31-40%</t>
  </si>
  <si>
    <t>+/- 41-50%</t>
  </si>
  <si>
    <t>+/- 51-60%</t>
  </si>
  <si>
    <t>+/- 61-70%</t>
  </si>
  <si>
    <t>+/- 71-80%</t>
  </si>
  <si>
    <t>+/- 81-90%</t>
  </si>
  <si>
    <t>+/- 91-99%</t>
  </si>
  <si>
    <t>+/- 100% or more</t>
  </si>
  <si>
    <t>- 100% (order was cancelled)</t>
  </si>
  <si>
    <t>Question 7 Benchmarks</t>
  </si>
  <si>
    <t>Question 7 Follow-up Benchmarks</t>
  </si>
  <si>
    <t>Buyer paid for unutilized capacity</t>
  </si>
  <si>
    <t>Buyer pulled forward orders to fill unutilized capacity.</t>
  </si>
  <si>
    <t>Your company had to accept last-minute, low price orders to fill capacity</t>
  </si>
  <si>
    <t>Capacity was unused</t>
  </si>
  <si>
    <t>Capacity was given to other customers offering equivalent prices</t>
  </si>
  <si>
    <t xml:space="preserve">Other </t>
  </si>
  <si>
    <t>Question 8 Benchmarks</t>
  </si>
  <si>
    <t>Question 8 Follow-up Benchmarks</t>
  </si>
  <si>
    <t>Buyer paid for excess materials</t>
  </si>
  <si>
    <t>Buyer asked supplier to hold materials for use in buyer's future orders</t>
  </si>
  <si>
    <t>Buyer took no responsibility for excess materials</t>
  </si>
  <si>
    <t>Buyer asked supplier to destroy excess materials</t>
  </si>
  <si>
    <t>Excess materials were used for other customer's orders</t>
  </si>
  <si>
    <t>Other</t>
  </si>
  <si>
    <t>Question 9 Benchmarks</t>
  </si>
  <si>
    <t>All of the time</t>
  </si>
  <si>
    <t>Often</t>
  </si>
  <si>
    <t>Sometimes</t>
  </si>
  <si>
    <t>Rarely</t>
  </si>
  <si>
    <t>Never</t>
  </si>
  <si>
    <t>Design &amp; Development</t>
  </si>
  <si>
    <t>Question 10.9 Benchmarks</t>
  </si>
  <si>
    <t>Question 11 Benchmarks</t>
  </si>
  <si>
    <t>Question 13 Benchmarks</t>
  </si>
  <si>
    <t>90-99%</t>
  </si>
  <si>
    <t>80-89%</t>
  </si>
  <si>
    <t>Question 12 Benchmarks</t>
  </si>
  <si>
    <t>70-79%</t>
  </si>
  <si>
    <t>60-69%</t>
  </si>
  <si>
    <t>50-59%</t>
  </si>
  <si>
    <t>40-49%</t>
  </si>
  <si>
    <t>30-39%</t>
  </si>
  <si>
    <t>20-29%</t>
  </si>
  <si>
    <t>10-19%</t>
  </si>
  <si>
    <t>Less than 10%</t>
  </si>
  <si>
    <t>39% or less</t>
  </si>
  <si>
    <t>Question 14 Benchmarks</t>
  </si>
  <si>
    <t>Setting target price prior to starting development</t>
  </si>
  <si>
    <t>Giving feedback on reasons for rejecting samples</t>
  </si>
  <si>
    <t>Working to improve the conversion rate of requested samples to orders</t>
  </si>
  <si>
    <t>Using environmentally friendly color palette</t>
  </si>
  <si>
    <t>Approving lab dips with color value data</t>
  </si>
  <si>
    <t>Limiting numbers of physical samples</t>
  </si>
  <si>
    <t>Using 3D/virtual sampling</t>
  </si>
  <si>
    <t>Specifying environmentally friendly raw materials</t>
  </si>
  <si>
    <t>Specifying environmentally friendly production processes</t>
  </si>
  <si>
    <t>Optimizing layout for cutting efficiency</t>
  </si>
  <si>
    <t>Reducing unnecessary trims, labels, hangars, packaging, etc.</t>
  </si>
  <si>
    <t>Specifying certification requirements (e.g., CSA Sustainable Forest Management, Cradle to Cradle, CarbonFree, Bluesign, etc.)</t>
  </si>
  <si>
    <t>Designing products that are appropriate for the market</t>
  </si>
  <si>
    <t>Sharing information about market trends</t>
  </si>
  <si>
    <t>No efforts made</t>
  </si>
  <si>
    <t>Cost &amp; Cost Negotiation</t>
  </si>
  <si>
    <t>Question 16 Benchmarks</t>
  </si>
  <si>
    <t>Question 19 Benchmarks</t>
  </si>
  <si>
    <t>5 - 9%</t>
  </si>
  <si>
    <t>Less than 5%</t>
  </si>
  <si>
    <t>Question 16.1 Benchmarks</t>
  </si>
  <si>
    <t>Question 18 Benchmarks</t>
  </si>
  <si>
    <t>Question 18 Follow-up Benchmarks</t>
  </si>
  <si>
    <t>Take it or leave it—meet the target cost or supplier cannot win the order</t>
  </si>
  <si>
    <t>Allowing only very short times for response to price demands</t>
  </si>
  <si>
    <t>Using an online bidding strategy versus a “partnership” negotiation strategy</t>
  </si>
  <si>
    <t>Comparing suppliers only on price instead of a full range of attributes</t>
  </si>
  <si>
    <t>Sharing competitors' bids/pressure to meet other competitors across different countries</t>
  </si>
  <si>
    <t>Requiring supplier to meet specific elements of other suppliers’ cost structure</t>
  </si>
  <si>
    <t>Demanding across the board price cuts from previous orders/years</t>
  </si>
  <si>
    <t>Demanding level prices be maintained from year to year, no consideration for inflation</t>
  </si>
  <si>
    <t>Continuing to negotiate prices after bulk production has started</t>
  </si>
  <si>
    <t>Threatening to move production of existing programs/cut orders in the future</t>
  </si>
  <si>
    <t>Asking for price commitments based on a larger volume than actual quantity ordered</t>
  </si>
  <si>
    <t>Making changes to product specifications after fob price is locked</t>
  </si>
  <si>
    <t>Making changes to terms (e.g., payment, ship dates, quantities, factories) after issuing purchase order</t>
  </si>
  <si>
    <t>Constantly calling/emailing, asking for lower price, multiple rounds of negotiation, or other fatigue producing tactics</t>
  </si>
  <si>
    <t>Using threatening language or negotiating in an angry tone</t>
  </si>
  <si>
    <t>Requiring previously negotiated price be maintained after changes are made in the order</t>
  </si>
  <si>
    <t>Expecting unrealistic efficiency gains</t>
  </si>
  <si>
    <t>Locking prices prior to making commitments</t>
  </si>
  <si>
    <t>Using cost models that do not allow for supplier profit</t>
  </si>
  <si>
    <t>Using cost models with inaccurate/outdated minute values</t>
  </si>
  <si>
    <t>Not factoring in required investments in technology</t>
  </si>
  <si>
    <t xml:space="preserve">Passing on fees associated with required environmental certifications and data input </t>
  </si>
  <si>
    <t xml:space="preserve">Increasing administrative requirements without increasing margins for supplier overhead </t>
  </si>
  <si>
    <t>Sourcing &amp; Order Placement</t>
  </si>
  <si>
    <t>Question 21 Benchmarks</t>
  </si>
  <si>
    <t>Question 22 Benchmarks</t>
  </si>
  <si>
    <t>90-100%</t>
  </si>
  <si>
    <t>70-89%</t>
  </si>
  <si>
    <t>50-69%</t>
  </si>
  <si>
    <t>49% or less</t>
  </si>
  <si>
    <t>Question 22.1 Benchmarks</t>
  </si>
  <si>
    <t>5-9%</t>
  </si>
  <si>
    <t>1-4%</t>
  </si>
  <si>
    <t>No orders were cancelled</t>
  </si>
  <si>
    <t>Question 23 Benchmarks</t>
  </si>
  <si>
    <t>Question 23 Follow-up Benchmarks</t>
  </si>
  <si>
    <t>Premium prices</t>
  </si>
  <si>
    <t xml:space="preserve">Larger volume </t>
  </si>
  <si>
    <t>More favorable mix of products</t>
  </si>
  <si>
    <t>Consistent minimum volume of production per month</t>
  </si>
  <si>
    <t>Buyer- paid training for skill building/capacity development</t>
  </si>
  <si>
    <t>Option to set higher minimum order level</t>
  </si>
  <si>
    <t>Orders for new product types</t>
  </si>
  <si>
    <t>Financing for advanced technologies</t>
  </si>
  <si>
    <t>Public recognition of good performance</t>
  </si>
  <si>
    <t>Shared goal setting for improved sustainability</t>
  </si>
  <si>
    <t>Other incentive (write in information - if you are using an acronym, please define it)</t>
  </si>
  <si>
    <t>No incentives were provided</t>
  </si>
  <si>
    <t>Question 24 Benchmarks</t>
  </si>
  <si>
    <t>Q23: Suppplier Incentive %</t>
  </si>
  <si>
    <t>Question 24 Follow-up Benchmarks</t>
  </si>
  <si>
    <t>Larger volume</t>
  </si>
  <si>
    <t>Q24: Suppplier Incent %</t>
  </si>
  <si>
    <t>Question 25 Benchmarks</t>
  </si>
  <si>
    <t>Question 26 Industry Benchmarks</t>
  </si>
  <si>
    <t>October (of last year)</t>
  </si>
  <si>
    <t>% Basic</t>
  </si>
  <si>
    <t>November (of last year)</t>
  </si>
  <si>
    <t>% Fashion</t>
  </si>
  <si>
    <t>December (of last year)</t>
  </si>
  <si>
    <t>Basic</t>
  </si>
  <si>
    <t>Fashion</t>
  </si>
  <si>
    <t>January (this year)</t>
  </si>
  <si>
    <t xml:space="preserve">ORR=0-20 </t>
  </si>
  <si>
    <t>February (this year)</t>
  </si>
  <si>
    <t>ORR=21-40</t>
  </si>
  <si>
    <t>March (this year)</t>
  </si>
  <si>
    <t>ORR=41-60</t>
  </si>
  <si>
    <t>April (this year)</t>
  </si>
  <si>
    <t>ORR=61-80</t>
  </si>
  <si>
    <t>May (this year)</t>
  </si>
  <si>
    <t>ORR=81-100</t>
  </si>
  <si>
    <t>June (this year)</t>
  </si>
  <si>
    <t>ORR=101-120</t>
  </si>
  <si>
    <t>July (this year)</t>
  </si>
  <si>
    <t>ORR=121-160</t>
  </si>
  <si>
    <t>August (this year)</t>
  </si>
  <si>
    <t>ORR=161-200</t>
  </si>
  <si>
    <t>September (this year)</t>
  </si>
  <si>
    <t>ORR=201-240</t>
  </si>
  <si>
    <t>ORR=241 or more</t>
  </si>
  <si>
    <t>Question 27 Benchmarks</t>
  </si>
  <si>
    <t>No impact</t>
  </si>
  <si>
    <t>Overtime within the law or code requirements</t>
  </si>
  <si>
    <t>Hiring of temporary/casual labor</t>
  </si>
  <si>
    <t>Subcontracting approved by the buyer</t>
  </si>
  <si>
    <t>Unauthorized subcontracting</t>
  </si>
  <si>
    <t>Overtime in excess of law or code requirements</t>
  </si>
  <si>
    <t>High stress on workers/management</t>
  </si>
  <si>
    <t>Increased turnover of workers</t>
  </si>
  <si>
    <t>Reduced hours/underemployment of workers</t>
  </si>
  <si>
    <t>Layoffs/retrenchment of workers (inability to retain skilled workforce)</t>
  </si>
  <si>
    <t>Inability to meet wages and social benefit requirements</t>
  </si>
  <si>
    <t>Reduced factory efficiency and productivity</t>
  </si>
  <si>
    <t>Lower product quality/increased quality defects</t>
  </si>
  <si>
    <t>Higher costs of raw materials/component parts</t>
  </si>
  <si>
    <t>Increased costs of doing business (e.g., operating, warehousing, logistics, and/or shipping costs )</t>
  </si>
  <si>
    <t>Reduced on-time delivery</t>
  </si>
  <si>
    <t>Strained working relationships with factories</t>
  </si>
  <si>
    <t>Wasted raw materials/component parts</t>
  </si>
  <si>
    <t>Use of hazardous chemicals</t>
  </si>
  <si>
    <t>Increased water usage</t>
  </si>
  <si>
    <t>Other impact</t>
  </si>
  <si>
    <t>Question 29 Benchmarks</t>
  </si>
  <si>
    <t>Question 31 Benchmarks</t>
  </si>
  <si>
    <t>Question 31 Follow-up Benchmarks</t>
  </si>
  <si>
    <t>Question 30 Benchmarks</t>
  </si>
  <si>
    <t>100%</t>
  </si>
  <si>
    <t>Question 30 Follow-up Benchmarks</t>
  </si>
  <si>
    <t>Less than 20%</t>
  </si>
  <si>
    <t>Question 32 Benchmarks</t>
  </si>
  <si>
    <t>Industry Late Average:</t>
  </si>
  <si>
    <t>Question 32 Follow-up Benchmarks</t>
  </si>
  <si>
    <t>Poor sales</t>
  </si>
  <si>
    <t>Unsubstantiated claims of noncompliance</t>
  </si>
  <si>
    <t xml:space="preserve">Unsubstantiated claims about shipping/logistics </t>
  </si>
  <si>
    <t>Unsubstantiated claims about packing</t>
  </si>
  <si>
    <t>Late or unsubstantiated claims of quality defects</t>
  </si>
  <si>
    <t>Currency fluctuations that disadvantage the buyer</t>
  </si>
  <si>
    <t xml:space="preserve">Arbitrary administrative procedures </t>
  </si>
  <si>
    <t>Drop in prices of raw materials</t>
  </si>
  <si>
    <t>Automatic reductions for claims that have not been agreed by supplier</t>
  </si>
  <si>
    <t>New store/store remodeling/new brand launch charges</t>
  </si>
  <si>
    <t>Agent commission charges</t>
  </si>
  <si>
    <t>Late shipment due to inadequate lead time</t>
  </si>
  <si>
    <t>Banking/other finance charges</t>
  </si>
  <si>
    <t>Buyer pushing costs for suppliers that were not agreed in advance (e.g., packaging, inspection charges, certifications, etc .)</t>
  </si>
  <si>
    <t>Unsubstantiated shortage claims</t>
  </si>
  <si>
    <t>No reasons were given for reductions/discounts/claims taken by the buyer</t>
  </si>
  <si>
    <t>Question 33 Benchmarks</t>
  </si>
  <si>
    <t>30 days or less</t>
  </si>
  <si>
    <t>31 to 45 days</t>
  </si>
  <si>
    <t>46 to 60 days</t>
  </si>
  <si>
    <t>61 to 75 days</t>
  </si>
  <si>
    <t>76 to 90 days</t>
  </si>
  <si>
    <t>91 to 105 days</t>
  </si>
  <si>
    <t>106 to 120 days</t>
  </si>
  <si>
    <t>121 or more days</t>
  </si>
  <si>
    <t>Question 33.1 Benchmarks</t>
  </si>
  <si>
    <t>No, payment terms were not extended</t>
  </si>
  <si>
    <t>Yes, by 30 or fewer days</t>
  </si>
  <si>
    <t>Yes, by 31-60 days</t>
  </si>
  <si>
    <t>Yes, by 61-90 days</t>
  </si>
  <si>
    <t>Yes, by 91 or more days</t>
  </si>
  <si>
    <t>Question 34 Benchmarks</t>
  </si>
  <si>
    <t>Buyer paid for sampling costs at or before shipment.</t>
  </si>
  <si>
    <t xml:space="preserve">Buyer paid deposits on volume orders. </t>
  </si>
  <si>
    <t>Buyer issued letters of credit for volume orders.</t>
  </si>
  <si>
    <t>Buyer paid for volume orders in full on or before shipment.</t>
  </si>
  <si>
    <t xml:space="preserve">Early payment option </t>
  </si>
  <si>
    <t xml:space="preserve">Digital settlement (e.g., TT payment) </t>
  </si>
  <si>
    <t xml:space="preserve">Other beneficial terms </t>
  </si>
  <si>
    <t>Buyer did not provide advance payment/favorable terms.</t>
  </si>
  <si>
    <t>Question 37 Benchmarks</t>
  </si>
  <si>
    <t xml:space="preserve">Question 37 Follow-up: #1 </t>
  </si>
  <si>
    <t>Question 37 Follow-up: #2</t>
  </si>
  <si>
    <t>Question 38 Benchmarks</t>
  </si>
  <si>
    <t>No deadlines were missed</t>
  </si>
  <si>
    <t>Hand-off of detailed style information for design proto samples</t>
  </si>
  <si>
    <t>Ordering proto sample materials</t>
  </si>
  <si>
    <t>Comments on fit/proto samples</t>
  </si>
  <si>
    <t>Trims and artwork sample approvals</t>
  </si>
  <si>
    <t>Lab dips/color sample approvals</t>
  </si>
  <si>
    <t>Wash/finishing sample approvals</t>
  </si>
  <si>
    <t>Style consolidation and release of salesman sample order</t>
  </si>
  <si>
    <t>Ordering salesman sample materials</t>
  </si>
  <si>
    <t>Salesman sample approvals</t>
  </si>
  <si>
    <t xml:space="preserve">Quality testing approvals </t>
  </si>
  <si>
    <t>Bulk order confirmation</t>
  </si>
  <si>
    <t>Bulk Order Quantity Forecast</t>
  </si>
  <si>
    <t>Hand off of tech pack for bulk production</t>
  </si>
  <si>
    <t>Release of purchase order</t>
  </si>
  <si>
    <t>Ordering bulk production materials</t>
  </si>
  <si>
    <t xml:space="preserve">Ordering/technical details for packaging </t>
  </si>
  <si>
    <t>Fit sample approvals</t>
  </si>
  <si>
    <t>Approval of materials</t>
  </si>
  <si>
    <t>Approval of size set</t>
  </si>
  <si>
    <t>Final pre-production sample sign-off</t>
  </si>
  <si>
    <t>Quality testing approvals (production test – fabric , material, garment, etc)</t>
  </si>
  <si>
    <t>Top of production sample approvals</t>
  </si>
  <si>
    <t>Final inspection approval</t>
  </si>
  <si>
    <t>Shipping sign-off</t>
  </si>
  <si>
    <t>Question 38 Follow-up Benchmark</t>
  </si>
  <si>
    <t>No changes/requirements/performance failures made by the buyer or nominated suppliers necessitated flexibility/accountability to ensure adequate production time</t>
  </si>
  <si>
    <t>The buyer was flexible in adjusting shipping dates and/or prices to ensure adequate production time</t>
  </si>
  <si>
    <t>The buyer was responsible for delays but did not amend ship dates or prices</t>
  </si>
  <si>
    <t>Question 39  Benchmark</t>
  </si>
  <si>
    <t>Question 39 Follow-up Benchmark</t>
  </si>
  <si>
    <t>Negotiating payment terms to align with that of Tier 1 suppliers</t>
  </si>
  <si>
    <t>Ensuring on time delivery</t>
  </si>
  <si>
    <t>Ensuring quality material</t>
  </si>
  <si>
    <t>Intervening when problems with the nominated supplier arise</t>
  </si>
  <si>
    <t>Buyer did not take responsibility for managing the relationship with nominated suppliers</t>
  </si>
  <si>
    <t>New Question 41 Benchmark</t>
  </si>
  <si>
    <t>Question 41  Benchmark</t>
  </si>
  <si>
    <t>No conflicting demands were made</t>
  </si>
  <si>
    <t>Demands conflicted with available production time</t>
  </si>
  <si>
    <t>Demands conflicted with FOB/pricing of order</t>
  </si>
  <si>
    <t xml:space="preserve">Other demands </t>
  </si>
  <si>
    <t>Question 41 Follow-up Benchmark</t>
  </si>
  <si>
    <t>Layoffs/retrenchment of workers</t>
  </si>
  <si>
    <t>Increased costs of doing business (e.g., operating, warehousing, logistics, and/or shipping costs)</t>
  </si>
  <si>
    <t>NEW Question 43 Benchmark</t>
  </si>
  <si>
    <t>Yes-CSR/Compliance</t>
  </si>
  <si>
    <t>Yes-environmental sustainability</t>
  </si>
  <si>
    <t>Question 42 Benchmark</t>
  </si>
  <si>
    <t>Codes of conduct</t>
  </si>
  <si>
    <t>Contractual terms</t>
  </si>
  <si>
    <t>Factory self-assessments</t>
  </si>
  <si>
    <t xml:space="preserve">Factory audits </t>
  </si>
  <si>
    <t>Corrective action plans</t>
  </si>
  <si>
    <t>NEW Question 43.2 Benchmark</t>
  </si>
  <si>
    <t>Question 42 Follow-up Benchmark</t>
  </si>
  <si>
    <t>Yes-SLCP</t>
  </si>
  <si>
    <t>Yes-Other</t>
  </si>
  <si>
    <t>Question 44 Benchmark</t>
  </si>
  <si>
    <t>Up to 5000</t>
  </si>
  <si>
    <t>5001-10000</t>
  </si>
  <si>
    <t>10001-20000</t>
  </si>
  <si>
    <t>20001 or more</t>
  </si>
  <si>
    <t>Question 45 Benchmark</t>
  </si>
  <si>
    <t>Paid higher wages to workers</t>
  </si>
  <si>
    <t>Offered new programs or services to workers</t>
  </si>
  <si>
    <t>Contributions to surrounding communities</t>
  </si>
  <si>
    <t>Investments in the workplace</t>
  </si>
  <si>
    <t>Investments in new technology</t>
  </si>
  <si>
    <t>Improved company's financial position</t>
  </si>
  <si>
    <t>Obtained environmental certifications</t>
  </si>
  <si>
    <t>&lt;&lt; END &gt;&gt;</t>
  </si>
  <si>
    <t>To make the necessary investments to improve conditions for workers, reduce negative environmental impacts, and optimize production for better quality and speed, suppliers need assurances that the investments they make will be supported by committed buyers. Making formal commitments to a specific volume of production across multiple years is an important way to provide this assurance.
Without formal commitments with your suppliers, achievement of your sustainability goals is at risk. Supply chain disruption may occur if suppliers find more committed buyers.</t>
  </si>
  <si>
    <t xml:space="preserve">To make the necessary investments to improve conditions for workers, reduce negative environmental impacts, and optimize production for better quality and speed, suppliers need assurances that the investments they make will be supported by committed buyers. Making formal commitments to a specific volume of production across multiple years is an important way to provide this assurance.
Your company provides formal commitments to most of your suppliers. With suppliers not receiving commitments of 5 or more years, investigate whether the commitments you make are long enough to make them comfortable investing in sustainability. </t>
  </si>
  <si>
    <t>BREAK #5</t>
  </si>
  <si>
    <t>BREAK #6</t>
  </si>
  <si>
    <t>BREAK #7</t>
  </si>
  <si>
    <t>BREAK #8</t>
  </si>
  <si>
    <r>
      <t xml:space="preserve">ORR is a score that assesses the consistency of month-to-month orders. Inventory management practices can stress suppliers when buyers’ require widely varied shipment volumes each month. Suppliers that have too much business in some months and none or too little in others can have difficulty in planning and maintaining a workforce. 
 To get the ORR score, the Mean and the Standard Deviation (SD) of the volume shipped by each supplier across a12-month period is calculated and then we divide the SD by the Mean and multiply by 100 to make it a percentage. This statistic is equivalent to the “coefficient of variation” that is used to compare volatility and risk in investment products. ORR allows performance comparison across buyers with vastly different order sizes. Lower ORR is favorable as it represents less order volatility, and therefore lower risk of negative sustainability impacts. 
Suppliers self-determine the percentage of their business with the buyer that could be considered Basic products that are less subject to rapidly changing consumer trends and that typically can be sold for longer periods of time and may involve multiple reorders versus Fashion/Seasonal products that have shorter, more frequent development cycles, and shorter sales periods/lifespan. We score differently depending on whether the buyer’s orders are mostly Basic (with the potential for less variability) or Fashion/Seasonal (with the likelihood of higher variability).  
</t>
    </r>
    <r>
      <rPr>
        <i/>
        <sz val="11"/>
        <color theme="1"/>
        <rFont val="Calibri"/>
        <family val="2"/>
        <scheme val="minor"/>
      </rPr>
      <t>Note: Basic orders are to the left and Fashion orders to the right of the chart.</t>
    </r>
  </si>
  <si>
    <t>General Retail</t>
  </si>
  <si>
    <t>Uniqlo</t>
    <phoneticPr fontId="21" type="noConversion"/>
  </si>
  <si>
    <t>ASIA</t>
  </si>
  <si>
    <t>EMEA</t>
  </si>
  <si>
    <t>all buyers within the Sporting Goods segment that sells sportswear and sporting equipment</t>
  </si>
  <si>
    <t>Sporting Goods</t>
  </si>
  <si>
    <t>Apparel/Accessories/Luxury Goods</t>
  </si>
  <si>
    <t>Open-ended Comments &amp; Best Practices</t>
  </si>
  <si>
    <t>BEST PRACTICES</t>
  </si>
  <si>
    <t>Please briefly describe any best practices you have observed regarding this buyer's purchasing practices.</t>
  </si>
  <si>
    <t xml:space="preserve">The buyer regularly visits the factory to insure that all workers and facilities are to standard. There is interaction at all levels, which also shows a genuine caring to insure the product is made in an ethical and quality manner.  The buyer on these visits interacts with the various teams in merchandising as well as product development which builds mutual respect and familiarity amongst the various teams. The buyer regularly gives feedback during product development and the product development team gives their feedback in a transparent process to assess viability of a product in terms of quality, adoption and price. The Product Development team is also transparent with trends they may be seeing in terms of products and has an open dialogue with the factory's ability to produce these products and , without any pressure, asks if price points can be met. This transparent back and forth is very welcome.  The product development managers' approach to the product as well as discussion with the factory on all aspects of the product is very welcome. </t>
  </si>
  <si>
    <t>Buyer supplyed details for new product development on teckpacks, and comments sample timely.</t>
  </si>
  <si>
    <t>N/A</t>
  </si>
  <si>
    <t xml:space="preserve"> The understanding of the customer's goals and culture, base on a long-term relationship, has been key to communicating clearly and realistically with them.  We believe that this is key.  
</t>
  </si>
  <si>
    <t>No extra comment</t>
  </si>
  <si>
    <t>Buyers can provide the forecast to factory.</t>
  </si>
  <si>
    <t xml:space="preserve">even if the stock is high, but maintain monthly order placement to keep factory running  </t>
  </si>
  <si>
    <t>1) Provide advance projections for planning.
2) Placing orders on time for production.
3) Developing new styles and fabric well in advance of the season.</t>
  </si>
  <si>
    <t xml:space="preserve">Their Seasonal Calendar is very clear with Milestone meeting deadlines that helps Vendors to stay on track with the development &amp; production deadlines and expectations; in order to achieve product adoption and on-time deliveries.   </t>
  </si>
  <si>
    <t xml:space="preserve">One of buyer´s best practices is to Level it´s forecast, this is most helpful for the productivity of the factory.  </t>
  </si>
  <si>
    <t>BUYER 'S PURCHASING PRACTICE IS GOOD, RIGHT FROM PO SENDING TILL SHIP DATE APPROVAL AND APPROVAL OF ANY DELIVERY EXTENSION IN CASE OF SHIPMENT /PRODUCTIONDELAY IS HIGHLY APPRECIATED . ANY SHORT SHIPMENT COULD BE SENT AS A REPLENISHMENT ALONG WITH NEXT ORDER IS REALLY HELPFUL .</t>
  </si>
  <si>
    <t xml:space="preserve">We can see the best practice from this customer is payment on time process. </t>
  </si>
  <si>
    <t>Full payment on time for orders
Accepting SLCP assessment in lie for their own COC audit</t>
  </si>
  <si>
    <t>The buyer gives POs on time to ensure that our production lines are not empty. Also they follow up rigourously on all CSR, Compliance and CAP of factory.</t>
  </si>
  <si>
    <t xml:space="preserve">Company pays workers Meal &amp; Transport Allowance which not compulsory by Law. </t>
  </si>
  <si>
    <t>NO</t>
  </si>
  <si>
    <t>The buyer's planning and standardization are excellent.</t>
  </si>
  <si>
    <t>non</t>
  </si>
  <si>
    <t>So far, we find customer has a good and reasonable process whatever development and production.  Share calendar for new development and update order projection monthly.</t>
  </si>
  <si>
    <t>This is the good platform for improving the buyer's purchasing practices.</t>
  </si>
  <si>
    <t>No recommendation but our supplier performance rating if shared will help us know how we are performing for various attributes</t>
  </si>
  <si>
    <t>n/a</t>
  </si>
  <si>
    <t>CUSTOMER GIVE US A GOOD ORDER FORECAST PLAN .IT'S VERY IMPORTANT FOR US. WE CAN FOLLOW THE ORDER PLAN TO ARRANGE THE PRODUCT CAPACITY。</t>
  </si>
  <si>
    <t>THE CLIENT IS GOOD</t>
  </si>
  <si>
    <t>PLANNING AND FORECASTING</t>
  </si>
  <si>
    <t>Other comments about ways for how unutilized capacity was handled.</t>
  </si>
  <si>
    <t>Capacity was given to other buyers</t>
  </si>
  <si>
    <t xml:space="preserve">Trying to manage unutilized capacity from other customers, sometimes with lower prices.  </t>
  </si>
  <si>
    <t>Trying to manage with unutilized capacity from other customers sometimes with the lower prices</t>
  </si>
  <si>
    <t>Capacity was used with our other customers</t>
  </si>
  <si>
    <t>Other comments about ways for how the excess materials were handled.</t>
  </si>
  <si>
    <t>Additional feedback about poor practices or offer suggestions for how the buyer could improve on Planning and Forecasting.</t>
  </si>
  <si>
    <t xml:space="preserve">The reason for the big fluctuation with the forecast versus the actual orders was a result of the extraordinary times that the whole industry faced, whereby excess inventories piled up due to a multitude of factors including improvements in logistics log jams as well as once in a generation changes in buying activity which was resultant from Covid. 
</t>
  </si>
  <si>
    <t>No suggestions at this moment, they did it well in passed days. thank you</t>
  </si>
  <si>
    <t>Nil</t>
  </si>
  <si>
    <t>Hope buyers can provide relatively accurate forecast every month and the capacity can be used maxmuim.</t>
  </si>
  <si>
    <t xml:space="preserve">No, All is good.   We like the way SanMar does.  </t>
  </si>
  <si>
    <t>understand the market is full of uncertainty, will be more flexible to conquer it together</t>
  </si>
  <si>
    <t>NO COMMENTS</t>
  </si>
  <si>
    <t>We find the process timely, accurate and useful for our own production planning.</t>
  </si>
  <si>
    <t>The buyer is doing a good job with their planning and forecasting processes.</t>
  </si>
  <si>
    <t>There are no bad practices by buyers.</t>
  </si>
  <si>
    <t xml:space="preserve">Getting the forecast closer to their actual order quantity, it would help with the overall performance (fabric inventory accuracy, capacity planning,  production, etc.) and to be able to meet their delivery needs.  </t>
  </si>
  <si>
    <t xml:space="preserve">No additional feedback. </t>
  </si>
  <si>
    <t>Customer gives us the forcasting regularrly, it helps to know the planning in coming months.</t>
  </si>
  <si>
    <t>The major issue happenes in differences between the forecast given to factory vs T2 vendor</t>
  </si>
  <si>
    <t>we satisfy</t>
  </si>
  <si>
    <t xml:space="preserve">no </t>
  </si>
  <si>
    <t>PLANNING AND  FORECASTING --CAN BE MORE  ACCURATE BASED ON OUR MOQ AND MCQ TO FILL OUR CAPACITY AND  GOOD EFFICIENCY AS TO AVOID MULTIPLE SHADES IN FABRICS</t>
  </si>
  <si>
    <t xml:space="preserve">Need an accuracy of the projections of at least 80%. And also, we do understand based on the current situation of the market there are challenges to provide accurate projections, but we have a concern with managing our capacity with the considerable drops. </t>
  </si>
  <si>
    <t xml:space="preserve">Accuracy of the projection is expected at least to 80% </t>
  </si>
  <si>
    <t xml:space="preserve">Working to adapt new camo patterns would be appreciated.   Several of the patterns currently purchased are several year's old and due to the technology, the mills cannot create the pattern any longer.  </t>
  </si>
  <si>
    <t>No suggestion</t>
  </si>
  <si>
    <t>We have noticed improvements in planning over the past 2-3 years.  We realize forecasts are based on assumptions and we know those will not always be exact - but we do appreciate the best, careful planning as we do base our component purchases and production line capacity on them.</t>
  </si>
  <si>
    <t>No, the cooperation went smoothly, thank you</t>
  </si>
  <si>
    <t xml:space="preserve">We appreciate that customer has a good practice for forecasting and planning, so it is very helpful on our production planning. </t>
  </si>
  <si>
    <t xml:space="preserve">Factory understand about current situation in market but factory need customer help to manage Original forecasted quantity. Because, forecasted to original quantity differences are directly effected to factory planned budget and  last minute production gap filling orders are not coverer factory cost breakeven. </t>
  </si>
  <si>
    <t>Not yet.</t>
  </si>
  <si>
    <t xml:space="preserve">No as such improvement required in this area. </t>
  </si>
  <si>
    <t>we want to receive the expected order plan more accurately.</t>
  </si>
  <si>
    <t xml:space="preserve">If a monthly or a quarterly forecast is given even when there is no purchasing requirement it will help us in better planning to be prepared for required productions </t>
  </si>
  <si>
    <t xml:space="preserve">Monthly projection file releasal will be helpful for future business. </t>
  </si>
  <si>
    <t xml:space="preserve">There is no poor practices from this buyer. </t>
  </si>
  <si>
    <t xml:space="preserve">Everything was fine, there was no difference forecasting vs actual orders. </t>
  </si>
  <si>
    <t xml:space="preserve">i have no comment for feeback </t>
  </si>
  <si>
    <t>DESIGN AND DEVELOPMENT</t>
  </si>
  <si>
    <t>Other comments about efforts made by the buyer to improve sustainability (social/labor, environmental, or business sustainability) through Design and Development</t>
  </si>
  <si>
    <t>Additional feedback about poor practices or offer suggestions for how the buyer could improve on Design and Development.</t>
  </si>
  <si>
    <t xml:space="preserve">The overall sample development process has improved dramatically. It is one of the better processes we see across our customer base. We believe the reason for the lower adoption, is due to the excess inventories and macro-economic factors outside of the customer's control. The customer was forthcoming with the reasons for lack of adoption and also has given a path forward for developed styles. 
While we are getting target pricing from some of the brands which we are developing for, we are not for all. If we could get target prices for all development, when the initial proto tech packs arrive, this could be beneficial. In cases, where the targets can not be reached, it would be beneficial to have an open discussion on next steps. </t>
  </si>
  <si>
    <t xml:space="preserve">Supple comments can be sooner , it will be better. </t>
  </si>
  <si>
    <t>Hope can develop more new styles and more new types and cover the capacity.</t>
  </si>
  <si>
    <t xml:space="preserve">No.   We are happy as is </t>
  </si>
  <si>
    <t xml:space="preserve">the business is different, understand the accurate proto is important </t>
  </si>
  <si>
    <t>There have been preliminary conversations with regards implementing a 3D design workflow. We would like to see this initiative embedded into the business as it will allow for speed to market benefits with regards shortening the product sample turnaround time, as well as the sustainability benefits of limiting the number of physical samples that would be required to be produced.</t>
  </si>
  <si>
    <t xml:space="preserve">The buyer is doing well with their design and development processes. </t>
  </si>
  <si>
    <t>There are no bad practices by buyers</t>
  </si>
  <si>
    <t xml:space="preserve">A practice that can be improved - Sometimes there are fabric changes after development, late in the decision process which result in losing the program. </t>
  </si>
  <si>
    <t xml:space="preserve">No additional Feedback. </t>
  </si>
  <si>
    <t>Customer sets target price prior to starting development, it is helpful.</t>
  </si>
  <si>
    <t>Provide BOM as per timeline on calendar</t>
  </si>
  <si>
    <t>Design and develop more and more samples</t>
  </si>
  <si>
    <t>No suggestion .</t>
  </si>
  <si>
    <t xml:space="preserve">THE DEIGN AND DEVELOPMENT COULD BE IMPROVED BY GIVING EXACT COLOUR STANDARDS AND SUPPLIER DETAILS FOR QUICK SAMPLE PROCESS .ALSO PROVIDING ORIGINAL SAMPLES OF FABRIC ,TRIMS ,LABELS OR ORIGINAL REFETRENCE GARMENT WILL OF ADDITIONAL HELP </t>
  </si>
  <si>
    <t xml:space="preserve">We request to take our own designs into consideration and then can increase the hit rate. </t>
  </si>
  <si>
    <t>We request to increase our own design into production orders</t>
  </si>
  <si>
    <t xml:space="preserve">If there was a cheat sheet to the phases or lifecycle of products, it would be helpful.   Coming in new, we have learned so much and thank goodness the buyers are patient. </t>
  </si>
  <si>
    <t>no suggestion</t>
  </si>
  <si>
    <t>No, the cooperation and communication are good, and any problems can be resolved through negotiation in the process.</t>
  </si>
  <si>
    <t>We suggest customer share the directions whatever the styling or fabrication before new season start, then we can source/develop more closely with their wish.  Meanwhile suggest customer advise more specific comments for each developing to help supplier improve in future even not adopted.</t>
  </si>
  <si>
    <t>suggest to analyze factory own developments and if those products are possible to production, customer can place orders to it. because factory have separate design team to designing services. 
customer can share trend presentations with factory and it will be benefit to knowledge sharing to win business goals with factory inputs.</t>
  </si>
  <si>
    <t>No suggestion for now.</t>
  </si>
  <si>
    <t>We are follow customers requirements.</t>
  </si>
  <si>
    <t>we want to get more precise and detailed instructions from techpack.</t>
  </si>
  <si>
    <t>We would like more feedback on samples developed but no orders placed due to any reason whether pricing, specs not being accurate or performance ratting issues etc so we can make corrective action then resubmit improved samples for approval</t>
  </si>
  <si>
    <t xml:space="preserve">no additional comments </t>
  </si>
  <si>
    <t>there were not many developments, so I cannot give my answer.</t>
  </si>
  <si>
    <t>COST AND COST NEGOTIATION</t>
  </si>
  <si>
    <t>Other comments about the high-pressure costing negotiation strategies that were used by the buyer</t>
  </si>
  <si>
    <t>Types of investment in alternative technologies made by the buyer to help their suppliers save on operational costs</t>
  </si>
  <si>
    <t xml:space="preserve">The buyer has invested in a Nexus software meant to streamline the documentation for production process from order placement to order fulfilment. </t>
  </si>
  <si>
    <t>use nexus system to reduce paper working</t>
  </si>
  <si>
    <t xml:space="preserve">Shipping dox system. </t>
  </si>
  <si>
    <t>Buyer provides us Barcode Scanner for checking the barcode in carton boxes instead we use manual checking. This is to avoid mistakes in Packing process.</t>
  </si>
  <si>
    <t>Send orders through NEXUS, feedback order updates, efficient and accurate.</t>
  </si>
  <si>
    <t>Sanmar develops new fabrics.</t>
  </si>
  <si>
    <t>Additional feedback about poor practices or offer suggestions for how the buyer could improve on Cost and Cost Negotiation.</t>
  </si>
  <si>
    <t xml:space="preserve">The buyer cost and negotiation is very transparent and no excessive bargaining is done. It would be helpful to understand where we stand in the pricing versus other factories. For example, if our price has a delta of 10%+ versus other factories, we would like to know, as usually there is a material difference in what one factory is quoting versus another. </t>
  </si>
  <si>
    <t>no sugestions at this moment, our factory will supply the options for saving the cost.</t>
  </si>
  <si>
    <t>Cost is very high and Some FOB prices can not cover the cost. Low FOB price leads to weak ability of factory to bear price fluctuation in the market.</t>
  </si>
  <si>
    <t xml:space="preserve">understand the cost is everything, be more competitive is the key to vendor  </t>
  </si>
  <si>
    <t>We are OK with regards the costing process - buyers are already asking us to work on multiple fabric or style options for costings.</t>
  </si>
  <si>
    <t xml:space="preserve">No additional feedback </t>
  </si>
  <si>
    <t>NA</t>
  </si>
  <si>
    <t>We appreciate the support of buyer</t>
  </si>
  <si>
    <t>No.</t>
  </si>
  <si>
    <t>COSTING NEGOTITION IS QUITE GOOD  NOW ,PRICE AND NEGOTITION COULD BE IMPROVED .</t>
  </si>
  <si>
    <t>None</t>
  </si>
  <si>
    <t>NO SUGGESTION</t>
  </si>
  <si>
    <t>The question regarding 'aggressive negotiation practices' is difficult as a Yes/No answer.  SanMar is a good, tough but fair negotiator.</t>
  </si>
  <si>
    <t>Participate in formulating supplier price negotiations to help suppliers reduce cost pressure</t>
  </si>
  <si>
    <t xml:space="preserve">We would like customer to be fair for all suppliers. If any changes on styling or fabrication, it need to be transparent, for example, apple to apple.  </t>
  </si>
  <si>
    <t>currently no any suggestions.</t>
  </si>
  <si>
    <t xml:space="preserve">we always given best prices to them. </t>
  </si>
  <si>
    <t xml:space="preserve">We can suggest the buyer ideas for better costs,  if we have more feedback on type of value their customers give to various product features or what is unimportant for them </t>
  </si>
  <si>
    <t>it would be helpful to get shared target prices</t>
  </si>
  <si>
    <t>SOURCING AND ORDER PLACEMENT</t>
  </si>
  <si>
    <t>Other comments about incentives provided by the buyer for compliance/CSR</t>
  </si>
  <si>
    <t>Other comments about incentives provided by the buyer for environmental sustainability performance</t>
  </si>
  <si>
    <t>Other comments about sustainability impacts (social/labor, environmental, and business) of month-to-month variability in orders from this buyer</t>
  </si>
  <si>
    <t>Additional feedback about poor practices or offer suggestions for how the buyer could improve on Sourcing and Order Placement.</t>
  </si>
  <si>
    <t xml:space="preserve">The sending of the forecasts over the last 12 months was inconsistent. The other issue,  due economic factors , was the forecasts were not very accurate more than 2 months out. The fluctuation in forecast versus actual order was extremely high. 
</t>
  </si>
  <si>
    <t>no questions at this point.</t>
  </si>
  <si>
    <t>Hope orders can meet the minimum capacity each month and guarantee factory efficiency and productivity.</t>
  </si>
  <si>
    <t xml:space="preserve">No.  all is good.  </t>
  </si>
  <si>
    <t xml:space="preserve">consistent order is better for production running, but well understand the stock is high now </t>
  </si>
  <si>
    <t>No Suggestions</t>
  </si>
  <si>
    <t>The buyer is doing well with their sourcing and order placement.</t>
  </si>
  <si>
    <t xml:space="preserve">No add Feedback. </t>
  </si>
  <si>
    <t>Order is placed via Infor Nexus system, it helps us to collect all the details from the system.</t>
  </si>
  <si>
    <t>No comment</t>
  </si>
  <si>
    <t>no</t>
  </si>
  <si>
    <t xml:space="preserve">ORDER PLACEMENT FOR AIR AND SEA SHIPMENTS NEED TO BE ADVISED WELL IN ADVANCE ,TO PLAN PROPERLY TO AVOID LAST MINUTE  HASSELS </t>
  </si>
  <si>
    <t>Not for the time being, buyers are planning and forward-looking very well.</t>
  </si>
  <si>
    <t xml:space="preserve">If customer would like to diversify country of origin for current products, please consider vendor who make production as priority. </t>
  </si>
  <si>
    <t>No any poor practices found from customer .</t>
  </si>
  <si>
    <t>the order placement is good and have given enough time to produce goods.</t>
  </si>
  <si>
    <t xml:space="preserve">Business monthly forecast and more feedback on submitted samples will help us win more business </t>
  </si>
  <si>
    <t>no additional comment</t>
  </si>
  <si>
    <t>PAYMENT AND TERMS</t>
  </si>
  <si>
    <t>Other comments about reasons given for reductions/discounts/claims taken by the buyer</t>
  </si>
  <si>
    <t>Other comments about beneficial payment terms provided by the buyer</t>
  </si>
  <si>
    <t>customer pays on document submission.</t>
  </si>
  <si>
    <t xml:space="preserve"> Additional feedback about poor practices or offer suggestions for how the buyer could improve on Payment and Terms.</t>
  </si>
  <si>
    <t xml:space="preserve">Currently, we are submitting documents by the Nexus system as well as email. It would be more streamlined if it could be one or the other. 
</t>
  </si>
  <si>
    <t>If buyer can provide advance payment when placing big orders, it will be better.</t>
  </si>
  <si>
    <t>No suggestions. All of the payments owed to us were on time.</t>
  </si>
  <si>
    <t>The buyer is doing well with their Payment and Terms.</t>
  </si>
  <si>
    <t>Customer arranges the payment on time, thanks.</t>
  </si>
  <si>
    <t>Delay payment caused by courier shipment which OR not triggered</t>
  </si>
  <si>
    <t>We satisfy</t>
  </si>
  <si>
    <t xml:space="preserve">NO SUGGESTIONS AT THIS MOMENT </t>
  </si>
  <si>
    <t xml:space="preserve">Payments are on time &amp; no any single delays. We appreciated support always from SanMar providing advance payments when we were needing help. </t>
  </si>
  <si>
    <t>Payments were made in full and on time.  Customer was really supportive in helping us with advance payment when in need</t>
  </si>
  <si>
    <t>Just to clarify, we make Product Development samples at no charge as normal practice but SanMar as well as most customers pay for Sales Samples.</t>
  </si>
  <si>
    <t>None, buyer payment schedule is good</t>
  </si>
  <si>
    <t>Sanmar has very supportive payment terms and always pays on time. we are very happy with this and can offer better prices because of their payment practices</t>
  </si>
  <si>
    <t>No poor practices to mentioned and any No suggestions.</t>
  </si>
  <si>
    <t xml:space="preserve">Good payments term and we don't have any payment issues. </t>
  </si>
  <si>
    <t>No comments as we have agreed terms</t>
  </si>
  <si>
    <t>MANAGEMENT OF THE PURCHASING PROCESS</t>
  </si>
  <si>
    <t>Processes for which enough time was not alloted in the time &amp; action calendar</t>
  </si>
  <si>
    <t>color approval process</t>
  </si>
  <si>
    <t xml:space="preserve">During peak season, we need more leadtime for big order, we may ask buyer for the partial shiment allowed or delivery extension, it can usually be get resolved. </t>
  </si>
  <si>
    <t>Processes for which enough time was not alloted within the order terms</t>
  </si>
  <si>
    <t>We do not see a date until the salesman sample request of PO comes through.   Other than that, it is as soon as we can.   We are not made aware of the release dates.</t>
  </si>
  <si>
    <t>Additional feedback on how the buyer takes responsibility for managing the relationship with nominated suppliers.</t>
  </si>
  <si>
    <t>Additional feedback about poor practices or offer suggestions for how the buyer could improve on Managing the Purchasing Process.</t>
  </si>
  <si>
    <t xml:space="preserve">The only improvement could be to make sure the final product is completely approved prior to bulk order. If the product is not approved, then make it a priority to review that bulk product immediately and give feedback. </t>
  </si>
  <si>
    <t>Hope to speed up the new development process.</t>
  </si>
  <si>
    <t xml:space="preserve">there are only 30% of fabric with dominated supplier on our business.     Mainly to negotiate good price and good quality </t>
  </si>
  <si>
    <t xml:space="preserve">N/A </t>
  </si>
  <si>
    <t>The buyer is doing well with their Managing the Purchasing Process.</t>
  </si>
  <si>
    <t>Customer places the order monthly and arrange the payment on time.</t>
  </si>
  <si>
    <t>Very good</t>
  </si>
  <si>
    <t xml:space="preserve">PROVIDING OF NOMINATED SUPPLIERS OR SUPPLIER SUGGESTION AND  PLM NO.S WOULD GREATLY HELP IN SURCING THE TRIMS AND FABRIC AND THE  SAMPLING /ORDER PROCESSING  WOULD BE FAST </t>
  </si>
  <si>
    <t>Buyers assist in formulating supplier price negotiations</t>
  </si>
  <si>
    <t>We do not have any problem on managing the purchasing process.</t>
  </si>
  <si>
    <t>No any special comment to this..</t>
  </si>
  <si>
    <t>Follow the best possible purchasing practices.</t>
  </si>
  <si>
    <t>no comments</t>
  </si>
  <si>
    <t>WIN-WIN SUSTAINABLE PARTNERSHIP</t>
  </si>
  <si>
    <t>Other comments about types of demands made by the buyer's sourcing and/or product-focused staff that conflicted with CSR/compliance/environmental sustainability requirements</t>
  </si>
  <si>
    <t>Other comments about sustainability impacts (social/labor, environmental, or business) caused by conflicting demands</t>
  </si>
  <si>
    <t>Other comments about ways employed by the buyer to enforce its expectations for CSR/compliance</t>
  </si>
  <si>
    <t>Other comments about ways employed by the buyer to enforce its expectations for environmental and safety compliance</t>
  </si>
  <si>
    <t>Other comments about the benefits of your buyer accepting SLCP.</t>
  </si>
  <si>
    <t>Other buyers can also accept it.</t>
  </si>
  <si>
    <t>Other comments about how savings were used</t>
  </si>
  <si>
    <t>Additional feedback about poor practices or offer suggestions for how the buyer could improve on Win-Win Sustainable Partnership.</t>
  </si>
  <si>
    <t>We believe the buyer should accept audit results which were taken within the time period of audit required if conducted by an independent accredited agency. Many times there is an audit from one customer by the same exact auditer. It will save time and resources if an independent accredited audit is accepted .</t>
  </si>
  <si>
    <t>It could be better if accepting other similar audits which has finished already and no other audits by themselves.</t>
  </si>
  <si>
    <t>The buyer is doing well with their Managing the Sustainable Partnership.</t>
  </si>
  <si>
    <t>very good</t>
  </si>
  <si>
    <t xml:space="preserve">NO SUGGESTIONS AT THIS POINT OF TIME </t>
  </si>
  <si>
    <t xml:space="preserve">Buyer enforced both of CSR compliance &amp; environmental sustainability.  </t>
  </si>
  <si>
    <t>the buyer enforced its expectations for CSR/compliance and environmental sustainability</t>
  </si>
  <si>
    <t>No any poor practices</t>
  </si>
  <si>
    <t>No poor practices for  Win-Win Sustainable Partnership.</t>
  </si>
  <si>
    <t>We want to be a complaint producer in all respects so appreciate the buyers regular inputs &amp; feedback to meet and achieve all the legal work place practices, health &amp; safety as well as environmental certifications</t>
  </si>
  <si>
    <t>Score Points</t>
  </si>
  <si>
    <t>Star Score</t>
  </si>
  <si>
    <t>SanMar Overall Ratings (n=56)</t>
  </si>
  <si>
    <t>Sporting Goods (n=828)</t>
  </si>
  <si>
    <t>Did the forecast provide enough detail for your planning?*</t>
  </si>
  <si>
    <t>SanMar Overall Ratings (n=53)</t>
  </si>
  <si>
    <t>Sporting Goods (n=782)</t>
  </si>
  <si>
    <t>How many days in advance of order placement was the forecast provided?*</t>
  </si>
  <si>
    <t>Forecasts were updated regularly for 86.8% of SanMar suppliers compared to 86.1% of suppliers in the industry benchmark.</t>
  </si>
  <si>
    <t>Capacity for the buyer’s repeat orders is agreed with your company in advance of those orders being confirmed.</t>
  </si>
  <si>
    <t>Did you reserve capacity for this buyer in advance of production?</t>
  </si>
  <si>
    <t>How much did the actual purchase order quantity vary compared with the capacity reserved for the buyer?*</t>
  </si>
  <si>
    <t xml:space="preserve">+ 100% or more </t>
  </si>
  <si>
    <t>- 100% (order was canceled)</t>
  </si>
  <si>
    <t>Did the difference between actual purchase order quantities and capacity reserved result in unutilized capacity?*^</t>
  </si>
  <si>
    <t>37.5% of SanMar suppliers, compared to 59.1% of suppliers in the industry benchmark, reported that the difference between actual purchase order quantities and capacity reserved resulted in unutilized capacity.</t>
  </si>
  <si>
    <t>Buyer pulled forward orders to fill unutilized capacity</t>
  </si>
  <si>
    <t>If your suppliers provided "Other" comments, click here to view.</t>
  </si>
  <si>
    <t>While pulling orders forward is not always a feasible option, it may help fill idle capacity and avoid business and/or worker-related impacts. Pulling orders forward should always be done in consultation with the supplier._x000D_
_x000D_
Your company could be at risk of losing suppliers to customers that can provide more stable, predictable orders. _x000D_
_x000D_
Idle lines make it difficult for suppliers to maintain a regular workforce. Either they'll pay workers to encourage them to stay at the factory (despite not working) or the workers will leave to find work elsewhere. This leads to higher training costs and decreased quality and efficiency.</t>
  </si>
  <si>
    <t>Did fluctuations in actual purchase orders versus expected orders result in excess materials?*^</t>
  </si>
  <si>
    <t>16.1% of SanMar suppliers, compared to 49.2% of suppliers in the industry benchmark, reported that fluctuations in actual purchase orders versus expected orders resulted in excess materials.</t>
  </si>
  <si>
    <t>Buyer paid for excess materials.</t>
  </si>
  <si>
    <t>Buyer asked your company to hold materials for use in buyer's future orders.</t>
  </si>
  <si>
    <t>Buyer took no responsibility for excess materials.</t>
  </si>
  <si>
    <t>Buyer asked your company to destroy excess materials.</t>
  </si>
  <si>
    <t>Excess materials were used for other customer's orders.</t>
  </si>
  <si>
    <t>While it makes sense to utilize these excess materials in future orders, it is costly for your supplier to store materials for you that they have already paid for. This increases their financial pressures, which can then overflow onto workers._x000D_
_x000D_
Not taking responsibility for excess materials increases your suppliers' costs and increases your company's risk of losing suppliers. Identify fair practices to take responsibility for differences in expected and actual orders.</t>
  </si>
  <si>
    <t>Has the buyer made formal commitments to give you a specific volume of production across multiple years of business?</t>
  </si>
  <si>
    <t>Formal commitments for 5+ years</t>
  </si>
  <si>
    <t>Formal commitments for 3-4 years</t>
  </si>
  <si>
    <t>Formal commitments for 1-2 years</t>
  </si>
  <si>
    <t>Formal commitments for 6 months to 1 year</t>
  </si>
  <si>
    <t>No formal commitments</t>
  </si>
  <si>
    <t>To view additional feedback about poor practices or suggestions offered by your suppliers for how your company could improve on Planning and Forecasting, click here.</t>
  </si>
  <si>
    <t>In this category, the two questions with charts showing in green backgound and red box outline are "High Impact" questions. High Impact questions are more heavily weighted than others due to the high degree of impact these practices have on suppliers' sustainability efforts.</t>
  </si>
  <si>
    <t>^Some of the questions are asked to gather additional information or to determine the follow-up questions. Responses to these questions do not impact buyer's scores in this category.</t>
  </si>
  <si>
    <t>*Some of the questions are only asked based on rater's response to a previous question. As a result, the base (n value) on which the % is calculated may be different per question.</t>
  </si>
  <si>
    <t>Did you produce products or samples for your buyer based on their tech packs/product specifications?^</t>
  </si>
  <si>
    <t>Did you develop new products at the request of the buyer during the last 12 months?</t>
  </si>
  <si>
    <t>Of the products your company developed, what percentage did you receive orders for?*</t>
  </si>
  <si>
    <t>What percent of the buyer’s tech packs/product specifications were accurate?*</t>
  </si>
  <si>
    <t>What efforts does the buyer make to improve sustainability (social/labor, environmental, or business sustainability) through Design and Development?*</t>
  </si>
  <si>
    <t>Approving colors with color value data</t>
  </si>
  <si>
    <t>Using 3D/virtual sampling/3D printing</t>
  </si>
  <si>
    <t>Specifying environmentally friendly raw materials/component parts/ingredients handled</t>
  </si>
  <si>
    <t>Reducing unnecessary trims, labels, hangers, packaging, etc.</t>
  </si>
  <si>
    <t>Design and development can play a significant role in improving sustainability in supply chains. Choices made at this stage of the process have significant downstream financial, social, and environmental impacts. By adopting the practices listed, your company is helping to embed sustainability into the production process and generate beneficial outcomes for you, your supplier, the environment, and the workers in your supply chain. What would your suppliers say is the highest priority for implementation?_x000D_
_x000D_
Some of your suppliers indicate that your company made no effort in the design and development phase to meet the sustainability goals set by you and your suppliers. It is best to approach your suppliers and discuss with them ways to improve your practices as early as possible in the product development stage.</t>
  </si>
  <si>
    <t>To view additional feedback about poor practices or suggestions offered by your suppliers for how your company could improve on Design and Development, click here.</t>
  </si>
  <si>
    <t xml:space="preserve">In this category, the question with chart showing in green backgound and red box outline is a "High Impact" question. High Impact questions are more heavily weighted than others due to the high degree of impact these practices have on suppliers' sustainability efforts. </t>
  </si>
  <si>
    <t>For what percent of the purchase orders did the price paid by the buyer cover the costs of compliant production?</t>
  </si>
  <si>
    <t>What percent of the purchase orders did the price paid by the buyer cover the costs of raw materials, component parts, and labor for producing the order?*^</t>
  </si>
  <si>
    <t>SanMar Overall Ratings (n=25)</t>
  </si>
  <si>
    <t>Did the buyer use costing negotiation strategies that resulted in high pressure on your business?^</t>
  </si>
  <si>
    <t>21.4% of SanMar suppliers, compared to 40.5% of suppliers in the industry benchmark, reported that buyer employed high-pressure cost negotiation strategies.</t>
  </si>
  <si>
    <t>Take it or leave it - meet the target cost or supplier cannot win the order</t>
  </si>
  <si>
    <t>Sharing competitors’ bids/pressure to meet other competitors across different countries</t>
  </si>
  <si>
    <t>Demanding level prices be maintained from year to year, no consideration for inflation (e.g., no consideration for higher raw materials, energy, or wage costs, ECOLOGO, Fair Trade, etc.)</t>
  </si>
  <si>
    <t>Passing on fees associated with required environmental certifications and data input (e.g., better cotton initiative data portal fees, bluesign certification fees)</t>
  </si>
  <si>
    <t>Increasing administrative requirements without increasing margins for supplier overhead (e.g., requirements for constant reporting on work in progress or to justify every cost element)</t>
  </si>
  <si>
    <t>Mean (SD) number of high-pressure cost negotiation strategies used: 0.7 (1.5)</t>
  </si>
  <si>
    <t>Does the buyer invest in alternative technologies to help you save on operational costs?</t>
  </si>
  <si>
    <t>If your suppliers described the types of investments made, click here to view.</t>
  </si>
  <si>
    <t>To view additional feedback about poor practices or suggestions offered by your suppliers for how your company could improve on Cost and Cost Negotiation, click here.</t>
  </si>
  <si>
    <t>In this category, the question with chart showing in green backgound and red box outline is a "High Impact" question. High Impact questions are more heavily weighted than others due to the high degree of impact these practices have on suppliers' sustainability efforts.</t>
  </si>
  <si>
    <t>What percent of the buyer’s purchase orders for bulk production were accurate?</t>
  </si>
  <si>
    <t>No orders were canceled</t>
  </si>
  <si>
    <t>Does the buyer set minimum expectations for CSR/compliance for production of its orders?^</t>
  </si>
  <si>
    <t>92.9% of SanMar Overall suppliers, compared to 89.7% of suppliers in the industry benchmark, reported minimum expectations were set by the buyer.</t>
  </si>
  <si>
    <t>Buyer-paid training for skill building/capacity development</t>
  </si>
  <si>
    <t>Other incentive</t>
  </si>
  <si>
    <t>If your suppliers provided "Other incentive" comments, click here to view.</t>
  </si>
  <si>
    <t>75.0% of SanMar Overall suppliers, compared to 76.2% of suppliers in industry benchmark, reported receiving incentives for compliance/CSR.</t>
  </si>
  <si>
    <t>Does the buyer set minimum expectations for environmental sustainability for production of its orders?^</t>
  </si>
  <si>
    <t>You had suppliers that responded "No" to this question. Without making the minimum expectations clear, it is difficult to improve environmental sustainability in the production of your goods._x000D_
_x000D_
Suppliers that reported having no minimum CSR/compliance and environmental sustainability expectations did not receive any of the questions in Win-Win Sustainable Partnership.</t>
  </si>
  <si>
    <t>85.7% of SanMar Overall suppliers, compared to 88.5% of suppliers in the industry benchmark, reported minimum expectations were set by the buyer.</t>
  </si>
  <si>
    <t>72.9% of SanMar Overall suppliers, compared to 77.9% of suppliers in industry benchmark, reported receiving incentives for environmental sustainability performance.</t>
  </si>
  <si>
    <t>Order Risk-to Reward (ORR) from Monthly Order Variation</t>
  </si>
  <si>
    <r>
      <t xml:space="preserve">ORR is a score that assesses the consistency of month-to-month orders. Inventory management practices can stress suppliers when buyers’ require widely varied shipment volumes each </t>
    </r>
    <r>
      <rPr>
        <i/>
        <sz val="11"/>
        <color rgb="FF000000"/>
        <rFont val="Calibri"/>
        <family val="2"/>
        <scheme val="minor"/>
      </rPr>
      <t>month. Suppliers that have too much business in some months and none or too litt</t>
    </r>
    <r>
      <rPr>
        <sz val="11"/>
        <color rgb="FF000000"/>
        <rFont val="Calibri"/>
        <family val="2"/>
        <scheme val="minor"/>
      </rPr>
      <t>le in others can have difficulty in planning and maintaining a workforce. 
 To get the ORR score, the Mean and the Standard Deviation (SD) of the volume shipped by each supplier across a12-month period is calculated and then we divide the SD by the Mean and multiply by 100 to make it a percentage. This statistic is equivalent to the “coefficient of variation” that is used to compare volatility and risk in investment products. ORR allows performance comparison across buyers with vastly different order sizes. Lower ORR is favorable as it represents less order volatility, and therefore lower risk of negative sustainability impacts. 
Suppliers self-determine the percentage of their business with the buyer that could be considered Basic products that are less subject to rapidly changing consumer trends and that typically can be sold for longer periods of time and may involve multiple reorders versus Fashion/Seasonal products that have shorter, more frequent development cycles, and shorter sales periods/lifespan. We score differently depending on whether the buyer’s orders are mostly Basic (with the potential for less variability) or Fashion/Seasonal (with the likelihood of higher variability).  
Note: Basic orders are to the left and Fashion orders to the right of the chart.</t>
    </r>
  </si>
  <si>
    <t>Mean (SD) of order risk-to-reward : 52.5% (38.3)</t>
  </si>
  <si>
    <t>ORR = 0 - 20</t>
  </si>
  <si>
    <t>ORR = 21 - 40</t>
  </si>
  <si>
    <t>ORR = 41 - 60</t>
  </si>
  <si>
    <t>ORR = 61 - 80</t>
  </si>
  <si>
    <t>ORR = 81 - 100</t>
  </si>
  <si>
    <t>ORR = 101 - 120</t>
  </si>
  <si>
    <t>ORR = 121 - 160</t>
  </si>
  <si>
    <t>ORR = 161 - 200</t>
  </si>
  <si>
    <t>ORR = 201 - 240</t>
  </si>
  <si>
    <t>ORR = 241 or more</t>
  </si>
  <si>
    <t>What were the sustainability impacts (social/labor, environmental, and business) of month-to-month variability in orders from this buyer?</t>
  </si>
  <si>
    <r>
      <t xml:space="preserve">Better Buying™ has found that suppliers are often hesitant to report impacts on workers that place them out of compliance with codes of conduct. Assume there are more worker impacts occuring due to monthly order variability than are reported here. To reduce such impacts, your company can work on level loading of monthly orders to soften production peaks and valleys.
</t>
    </r>
    <r>
      <rPr>
        <i/>
        <sz val="11"/>
        <color rgb="FF000000"/>
        <rFont val="Calibri"/>
        <family val="2"/>
        <scheme val="minor"/>
      </rPr>
      <t>Note: Data labels within the chart represent % of your suppliers that submitted ratings.</t>
    </r>
  </si>
  <si>
    <t>Overtime within the law or code ...</t>
  </si>
  <si>
    <t>Other Impacts</t>
  </si>
  <si>
    <t>No Impact</t>
  </si>
  <si>
    <t>Social Impacts</t>
  </si>
  <si>
    <t>Business Impacts</t>
  </si>
  <si>
    <t>Environmental Impacts</t>
  </si>
  <si>
    <t>If your suppliers provided "Other Impacts" comments, click here to view.</t>
  </si>
  <si>
    <t>To view additional feedback about poor practices or suggestions offered by your suppliers for how your company could improve on Sourcing and Order Placement, click here.</t>
  </si>
  <si>
    <t>Did the buyer pay you for making samples?*</t>
  </si>
  <si>
    <t>Sporting Goods (n=796)</t>
  </si>
  <si>
    <t>What percent of sample invoices were paid on time?*</t>
  </si>
  <si>
    <t>SanMar Overall Ratings (n=18)</t>
  </si>
  <si>
    <t>Were payment terms defined in the bulk purchase order/other agreements?</t>
  </si>
  <si>
    <t>For what percent of orders were you paid the full price as agreed in the purchase order?</t>
  </si>
  <si>
    <t>What reasons were given for reductions/discounts/claims taken by the buyer?*</t>
  </si>
  <si>
    <t>SanMar Overall Ratings (n=1)</t>
  </si>
  <si>
    <t>Unsubstantiated claims about shipping/logistics</t>
  </si>
  <si>
    <t>Arbitrary administrative procedures</t>
  </si>
  <si>
    <t>Drop in prices of raw materials/ingredients</t>
  </si>
  <si>
    <t>Automatic reductions for claims that have not been agreed by your company</t>
  </si>
  <si>
    <t>Buyer pushing costs for suppliers that were not agreed in advance</t>
  </si>
  <si>
    <t>What were the number of days agreed in the payment terms associated with this buyer’s order?</t>
  </si>
  <si>
    <t>What advance payments/favorable terms were provided by the buyer over the last 12 months?</t>
  </si>
  <si>
    <t>Buyer paid for sampling costs at or before shipment</t>
  </si>
  <si>
    <t>Buyer paid deposits on volume orders</t>
  </si>
  <si>
    <t>Buyer issued letters of credit for volume orders</t>
  </si>
  <si>
    <t>Buyer paid for volume orders in full on or before shipment</t>
  </si>
  <si>
    <t>Vendor finance system/early payment option</t>
  </si>
  <si>
    <t>Digital settlement</t>
  </si>
  <si>
    <t>Other beneficial terms</t>
  </si>
  <si>
    <t>Buyer did not provide advance payment/favorable terms</t>
  </si>
  <si>
    <t>If your suppliers provided "Other beneficial" comments, click here to view.</t>
  </si>
  <si>
    <t>To view additional feedback about poor practices or suggestions offered by your suppliers for how your company could improve on Payment and Terms, click here.</t>
  </si>
  <si>
    <t>Was there an agreed time and action calendar for pre-production and production deadlines?</t>
  </si>
  <si>
    <t>Did the time and action calendar provide enough time for all processes?*</t>
  </si>
  <si>
    <t>SanMar Overall Ratings (n=51)</t>
  </si>
  <si>
    <t>If your suppliers described where they need more time in the time and action calendar, click here to view.</t>
  </si>
  <si>
    <t>Did the terms of the order provide enough time for all processes?*</t>
  </si>
  <si>
    <t>SanMar Overall Ratings (n=5)</t>
  </si>
  <si>
    <t>Sporting Goods (n=46)</t>
  </si>
  <si>
    <t>If your suppliers described where they need more time in the order terms, click here to view.</t>
  </si>
  <si>
    <t>For which of the following key milestones/actions did the buyer miss the deadline during the last 12 months?</t>
  </si>
  <si>
    <t>Hand-off of detailed design information for design proto samples</t>
  </si>
  <si>
    <t>Ordering proto sample materials/component parts</t>
  </si>
  <si>
    <t>Trims/component parts and artwork sample approvals</t>
  </si>
  <si>
    <t>Quality testing approvals (development test)</t>
  </si>
  <si>
    <t>Hand off of tech/product specifications pack for bulk production</t>
  </si>
  <si>
    <t>Ordering bulk production materials/component parts</t>
  </si>
  <si>
    <t>Ordering/technical details for packaging for bulk production</t>
  </si>
  <si>
    <t>Approval of materials/component parts</t>
  </si>
  <si>
    <t>Quality testing approvals (production test)</t>
  </si>
  <si>
    <t>Shipping Sign - off</t>
  </si>
  <si>
    <t>91.1% of suppliers reported that SanMar missed no deadlines, which is better compared to the industry benchmark with 59.9% of suppliers reporting the same.</t>
  </si>
  <si>
    <t>Was the buyer flexible and accountable in ensuring adequate production time?*</t>
  </si>
  <si>
    <t>Did the buyer nominate suppliers to provide materials/inputs used in its orders?</t>
  </si>
  <si>
    <t>How does the buyer take responsibility for managing the relationship with nominated suppliers?*</t>
  </si>
  <si>
    <t>SanMar Overall Ratings (n=37)</t>
  </si>
  <si>
    <t>Negotiating payment terms to align with that of the Tier 1 suppliers</t>
  </si>
  <si>
    <t>Ensuring quality materials</t>
  </si>
  <si>
    <t>Intervening when problems with the nominated suppliers arise</t>
  </si>
  <si>
    <t>If your suppliers indicated "Other" comments, click here to view.</t>
  </si>
  <si>
    <t>To view additional feedback about poor practices or suggestions offered by your suppliers for how your company could improve on Management of the Purchasing Process, click here.</t>
  </si>
  <si>
    <t>Did the buyer incorporate your input in setting goals for sustainability?*</t>
  </si>
  <si>
    <t>SanMar Overall Ratings (n=54)</t>
  </si>
  <si>
    <t>What types of demands were made by the buyer’s sourcing and/or product-focused staff that conflicted with CSR/compliance/environmental sustainability requirements?*</t>
  </si>
  <si>
    <t>Other demands</t>
  </si>
  <si>
    <t>What sustainability impacts (social/labor, environmental, or business) did the conflicts have?*</t>
  </si>
  <si>
    <t>SanMar Overall Ratings (n=4)</t>
  </si>
  <si>
    <t>Wasted raw materials</t>
  </si>
  <si>
    <r>
      <t>Note: Data labels within the chart represent % of your suppliers that submitted ratings.</t>
    </r>
    <r>
      <rPr>
        <sz val="11"/>
        <color rgb="FF000000"/>
        <rFont val="Calibri"/>
        <family val="2"/>
        <scheme val="minor"/>
      </rPr>
      <t xml:space="preserve">
Better Buying™ has found that suppliers are often hesitant to report impacts on workers that place them out of compliance with codes of conduct. Assume there are more impacts occuring due to conflicting demands._x000D_
_x000D_
The fact that your suppliers must make trade-offs between conflicting demands suggests that your company needs better internal alignment on its priorities.</t>
    </r>
  </si>
  <si>
    <t>Did the buyer enforce its expectations for CSR/compliance/environmental sustainability?*</t>
  </si>
  <si>
    <t>Buyer enforced expectations for CSR/complianceyer</t>
  </si>
  <si>
    <t>Buyer enforced  expectations for environmental sustainability</t>
  </si>
  <si>
    <t>Buyer did not enforce expectations</t>
  </si>
  <si>
    <t>How does the buyer enforce its expectations for CSR/compliance?*</t>
  </si>
  <si>
    <t>SanMar Overall Ratings (n=45)</t>
  </si>
  <si>
    <t>Factory self-assessments (including SLCP)</t>
  </si>
  <si>
    <t>Factory audits and/or verifications (including verifications of SLCP self-assessments)</t>
  </si>
  <si>
    <t>How does the buyer enforce its expectations for environmental and safety compliance?*</t>
  </si>
  <si>
    <t>SanMar Overall Ratings (n=19)</t>
  </si>
  <si>
    <t>Did the buyer accept results from recently completed audits/assessments of workplace conditions at your factories in lieu of requiring new audits specifically for the buyer?*</t>
  </si>
  <si>
    <t>What were the benefits of your buyer accepting SLCP?*^</t>
  </si>
  <si>
    <t>Reduced staff time devoted to auditing</t>
  </si>
  <si>
    <t>More clarity on corrective actions</t>
  </si>
  <si>
    <t>Money saved on auditing expenses</t>
  </si>
  <si>
    <t>No benefits</t>
  </si>
  <si>
    <t>SanMar Overall Ratings (n=12)</t>
  </si>
  <si>
    <t>How much money (USD) do you estimate was saved as a result of your buyer accepting SLCP?*^</t>
  </si>
  <si>
    <t>SanMar Overall Ratings (n=7)</t>
  </si>
  <si>
    <t>Up to $5,000</t>
  </si>
  <si>
    <t>$5,001 - $10,000</t>
  </si>
  <si>
    <t>$10,001 - $20,000</t>
  </si>
  <si>
    <t>$20,001 or more</t>
  </si>
  <si>
    <t>How were these savings used?*^</t>
  </si>
  <si>
    <t>To view additional feedback about poor practices or suggestions offered by your suppliers for how your company could improve on Win-Win Sustainable Partnership, click here.</t>
  </si>
  <si>
    <t>Priorities for Improvement</t>
  </si>
  <si>
    <t>The largest percent of overall suppliers submitting ratings (39.3%) suggested Planning and Forecasting category(ies) should be your priority for improvements.</t>
  </si>
  <si>
    <r>
      <t>Planning and Forecasting_x000D_</t>
    </r>
    <r>
      <rPr>
        <b/>
        <sz val="11"/>
        <color theme="1"/>
        <rFont val="Calibri"/>
        <family val="2"/>
        <scheme val="minor"/>
      </rPr>
      <t xml:space="preserve">
by 39.3% of_x000D_
suppliers</t>
    </r>
  </si>
  <si>
    <t>Others reported:</t>
  </si>
  <si>
    <t xml:space="preserve">    *   Win-Win-Sustainable Partnership (26.8% of suppliers)</t>
  </si>
  <si>
    <t xml:space="preserve">    *   Design and Development (19.6%)</t>
  </si>
  <si>
    <t xml:space="preserve">    *   Cost and Cost Negotiation (5.4%)</t>
  </si>
  <si>
    <t xml:space="preserve">    *   Sourcing and Order Placement (3.6%)</t>
  </si>
  <si>
    <t xml:space="preserve">    *   Management of the Purchasing Process (1.8%)</t>
  </si>
  <si>
    <t xml:space="preserve">    *   Payment and Terms (0.0%)</t>
  </si>
  <si>
    <t xml:space="preserve">    *   Other (3.6%)</t>
  </si>
  <si>
    <t>Data Collection and Supplier Demographics</t>
  </si>
  <si>
    <t>Data Collection for SanMar</t>
  </si>
  <si>
    <t>How we collect data?</t>
  </si>
  <si>
    <t>Better Buying™ emailed each invited supplier individually with an official letter of support from SanMar attached to the email requesting that the suppliers complete Better Buying™ ratings of SanMar by May 31,2023. Follow-up email reminders were sent over the next few weeks depending on the status of the suppliers’ ratings, with thank you emails sent after the submission was complete. During the ratings cycle, Better Buying™ shared SanMar's response rate every 15 days and requested to contact all invited suppliers and remind them to participate if they have not submitted ratings yet. SanMar reached out to all invited suppliers at that point reminding them to submit ratings. Better Buying™ continued accepting ratings through June 16, 2023 to accommodate the requests of those that had ratings pending to be submitted. Prior to the next ratings cycle, Better Buying™ will evaluate the steps taken by brands and retailers to motivate their suppliers to participate in the ratings cycle and will propose possible strategies to increase the response rate in the upcoming cycle.</t>
  </si>
  <si>
    <t>About Industry Benchmark</t>
  </si>
  <si>
    <t>Response Received for SanMar</t>
  </si>
  <si>
    <t>Total Ratings submitted:  56</t>
  </si>
  <si>
    <t>SanMar Supplier Demographics</t>
  </si>
  <si>
    <t># of HQ countries from where Ratings are coming: 18</t>
  </si>
  <si>
    <t>% Of Factory Owners: 85.7%</t>
  </si>
  <si>
    <t>Average # (SD) of factories owned: 4.4 (5.8)</t>
  </si>
  <si>
    <t>% of suppliers subcontracting to independently owned factories:  35.4%</t>
  </si>
  <si>
    <t>Total # of workers (during high season): 265,302</t>
  </si>
  <si>
    <t>Total # of workers (during low season): 256,112</t>
  </si>
  <si>
    <t>Average # (SD) of years of business relationship: 11.1 (6.7)</t>
  </si>
  <si>
    <t>Total volume shipped in the last 12 months by all suppliers submitting ratings: 307,405,525 pieces or units or pairs</t>
  </si>
  <si>
    <t>How were the orders from SanMar received?</t>
  </si>
  <si>
    <t>76 to 99%</t>
  </si>
  <si>
    <t>51 to 75%</t>
  </si>
  <si>
    <t>41 to 50%</t>
  </si>
  <si>
    <t>31 to 40%</t>
  </si>
  <si>
    <t>21 to 30%</t>
  </si>
  <si>
    <t>11 to 20%</t>
  </si>
  <si>
    <t>10% or less</t>
  </si>
  <si>
    <t>What percent of your company's total business is dedicated to this end customer?</t>
  </si>
  <si>
    <t>Note. This question was optional.</t>
  </si>
  <si>
    <t>CSR, Compliance, HR administration</t>
  </si>
  <si>
    <t>Sales, marketing merchandising</t>
  </si>
  <si>
    <t>Operations</t>
  </si>
  <si>
    <t>General Manager / CEO</t>
  </si>
  <si>
    <t>What is your primary job function?</t>
  </si>
  <si>
    <t>PURCHASING PRACTICES INDEX™""</t>
  </si>
  <si>
    <t>COMPANY REPORT: 2023</t>
  </si>
  <si>
    <t>OVERVIEW</t>
  </si>
  <si>
    <t xml:space="preserve">This is a confidential analytical report on purchasing practices prepared for SanMar from supplier ratings submitted during the second quarter of the 2023 ratings cycle. The report details SanMar's  performance on Better Buying™ measures that have been anonymously reported by suppliers based on comprehensive, data-driven surveys examining key purchasing practices that can support or impede business success, including suppliers's ability to improve working conditions in their factories. The report shows question-by-question level comparison against the SanMar benchmark that presents aggregated findings from ratings for all buyers within the Sporting Goods segment that sells sportswear and sporting equipment. It is important to note that the industry benchmark does not represent a standard of good performance, it simply indicates average industry performance during this ratings cycle.  </t>
  </si>
  <si>
    <t>Stars Received</t>
  </si>
  <si>
    <t>Score points</t>
  </si>
  <si>
    <t>Comparative analysis</t>
  </si>
  <si>
    <t>SanMar's purchasing practice scores compared against Sporting Goods, Apparel/Accessories/Luxury Goods benchmark, and Last Cycle's scores.</t>
  </si>
  <si>
    <t>SanMar Response Rate: 81.2%</t>
  </si>
  <si>
    <t>Priorities for Improvement and Best Practices</t>
  </si>
  <si>
    <t>39.3% of your suppliers suggested Planning and Forecasting category should be your priority for improvement.</t>
  </si>
  <si>
    <t xml:space="preserve"> To view other priorities for improvements, click here.</t>
  </si>
  <si>
    <t>To view your suppliers' comments about your Best Practices, click here.</t>
  </si>
  <si>
    <t>(Click on the sentence above to go back to the main question)</t>
  </si>
  <si>
    <t>(Click on the sentence above to go back to the Planning and Forecasting category)</t>
  </si>
  <si>
    <t>(Click on the sentence above to go back to the Design and Development category)</t>
  </si>
  <si>
    <t>(Click on the sentence above to go back to the Cost and Cost Negotiation category)</t>
  </si>
  <si>
    <t>(Click on the sentence above to go back to the Sourcing and Order Placement category)</t>
  </si>
  <si>
    <t>(Click on the sentence above to go back to the Payment and Terms category)</t>
  </si>
  <si>
    <t>(Click on the sentence above to go back to the Management of the Purchasing Process category)</t>
  </si>
  <si>
    <t>(Click on the sentence above to go back to the Win-Win Sustainable Partnership category)</t>
  </si>
  <si>
    <t>(Click on the sentence above to go back to the Cover Sheet)</t>
  </si>
  <si>
    <t>SanMar - Overall</t>
  </si>
  <si>
    <t>SanMar - Overall Scorecard (n=56)</t>
  </si>
  <si>
    <t>Average ORR scores for SanMar showed better performance and reflected lower month-to-month variability in shipment volume across all ratings as compared with the benchmark (ORR=72.4%, SD=64.5).</t>
  </si>
  <si>
    <t>Date by which Invitation letter and Supplier List were provided: March 15, 2023</t>
  </si>
  <si>
    <t>Response rate calculated out of total 69 suppliers</t>
  </si>
  <si>
    <t>Disaggregation requested by: NA</t>
  </si>
  <si>
    <t># of suppliers/category: NA</t>
  </si>
  <si>
    <t>Date: April 1 to June 16, 2023</t>
  </si>
  <si>
    <t>Total # of Ratings used in Industry Benchmark:  828</t>
  </si>
  <si>
    <t># of Suppliers submitting Ratings: 771</t>
  </si>
  <si>
    <t># of Suppliers HQ countries: 56</t>
  </si>
  <si>
    <t>Assessed 16 brands/retailers</t>
  </si>
  <si>
    <t>Buyer Company 's Ratings accounted for: 6.8% of total Ratings used in benchmark</t>
  </si>
  <si>
    <t>Minimum # of Ratings received per disaggregation category: NA</t>
  </si>
  <si>
    <t># of Ratings/category: NA</t>
  </si>
  <si>
    <t>mkl2023!</t>
  </si>
  <si>
    <t xml:space="preserve">We would welcome the opportunity to have further discussions around sustainability initiatives. We are currently in discussion with regards to the implementation of recycled fabrics, including our textile to textile recycled polyester. We would like to see the business adopt more sustainable fabrics and partner with us around new lower impact innovations and co-creation opportunities. </t>
  </si>
  <si>
    <t>Better Buying™ Recommendations for SanMar</t>
  </si>
  <si>
    <t>This company report is full of actionable insights that will help your company improve its purchasing practices. As you read the report, pay special attention to the comments embedded around the data. These comments often confirm the direction that practices need to be moved in order to reduce pressure on suppliers’ businesses. Where research has made it clear, some of these comments include Better BuyingTM insights about minimum levels of performance from your company that suppliers need to manage their operations more efficiently and cost effectively. 
A good starting point is to focus on high impact questions, which measure practices that have a high impact on a supplier’s business and their ability to provide good working conditions and wages. The high impact questions appear throughout the report and the charts are bordered by a red line, making them easy to find.
Also pay attention to the distribution of data in the various charts. In many cases you’ll see clusters of suppliers that report your practices are on the better end of the scale, but often there will be others with very different experiences. As you consider changes to improve, keep in mind that your practices with all suppliers may need to be improved, but some may need those improvements even more than others. 
If you have multiple reports or reports with breakouts, you may see that suppliers in certain parts of your business are sharing comparatively better or worse performance than those in other parts of your business. Understanding what the better performing parts of the business are doing differently should be a priority for discussion so you can learn internally from each other, and identify best practices that might support improved performance in other teams and product lines.
Pay attention to what suppliers have reported is the priority area for improvement. You may choose to focus on the priority indicated by the majority or largest percent of suppliers, but don’t rule out making changes in other areas–even with a small number of suppliers expressing the need to prioritize.These may reflect merging issues that could become larger threats in the future. Your company report is a tool for horizon scanning, risk identification, and risk prevention; proactively use the findings to prevent problems in the future.
Supplier comments to open-ended questions often are rich with insights about specific practices that could be improved and how to improve them. Suppliers are in a good position to give this solutions-focused feedback since they frequently work with multiple buyers and have the chance to experience what practices work best. While the comments are grouped according to purchasing practices categories, it is helpful to review all the comments since suppliers sometimes continue discussing a topic of high concern across multiple open-ended questions.
Remember that the industry benchmark you are compared against does not reflect best practices, rather it reflects the current level of performance in the industry. While your company’s performance may exceed the industry benchmark, there is likely still work to be done to achieve responsible purchasing practices.</t>
  </si>
  <si>
    <t>What are the responsible purchasing practices your company should be trying to achieve?</t>
  </si>
  <si>
    <r>
      <t xml:space="preserve">The Better Buying Five Principles of Responsible PurchasingTM give clear guidance to what level of performance you should be aiming for. These principles have been generated from many years of research on purchasing practices and engagement with suppliers on the topics of critical importance to their business success and their ability to provide better working conditions and wages, and to improve their environmental performance.
</t>
    </r>
    <r>
      <rPr>
        <u/>
        <sz val="12"/>
        <color theme="1"/>
        <rFont val="Calibri (Body)"/>
      </rPr>
      <t>Principle 1 - Visibility: Provide enough information about your planned business for suppliers to act.</t>
    </r>
    <r>
      <rPr>
        <sz val="11"/>
        <color theme="1"/>
        <rFont val="Calibri"/>
        <family val="2"/>
        <scheme val="minor"/>
      </rPr>
      <t xml:space="preserve">
A company following this principle:
</t>
    </r>
    <r>
      <rPr>
        <sz val="8"/>
        <color theme="1"/>
        <rFont val="Calibri (Body)"/>
      </rPr>
      <t>⚫️</t>
    </r>
    <r>
      <rPr>
        <sz val="11"/>
        <color theme="1"/>
        <rFont val="Calibri"/>
        <family val="2"/>
        <scheme val="minor"/>
      </rPr>
      <t xml:space="preserve">  Provides suppliers with information about future business far enough in advance and in enough detail for the supplier to act
</t>
    </r>
    <r>
      <rPr>
        <sz val="8"/>
        <color theme="1"/>
        <rFont val="Calibri (Body)"/>
      </rPr>
      <t xml:space="preserve">⚫️  </t>
    </r>
    <r>
      <rPr>
        <sz val="11"/>
        <color theme="1"/>
        <rFont val="Calibri"/>
        <family val="2"/>
        <scheme val="minor"/>
      </rPr>
      <t xml:space="preserve">Updates those forecasts on at least a monthly basis
Data indicating practices often needing improvement for better Visibility can be found in the Planning and Forecasting section of your company report.
</t>
    </r>
    <r>
      <rPr>
        <u/>
        <sz val="12"/>
        <color theme="1"/>
        <rFont val="Calibri (Body)"/>
      </rPr>
      <t xml:space="preserve">Principle 2 - Stability: Give your suppliers steady and predictable business across the year.
</t>
    </r>
    <r>
      <rPr>
        <sz val="11"/>
        <color theme="1"/>
        <rFont val="Calibri"/>
        <family val="2"/>
        <scheme val="minor"/>
      </rPr>
      <t xml:space="preserve">
</t>
    </r>
    <r>
      <rPr>
        <sz val="8"/>
        <color theme="1"/>
        <rFont val="Calibri (Body)"/>
      </rPr>
      <t xml:space="preserve"> </t>
    </r>
    <r>
      <rPr>
        <sz val="11"/>
        <color theme="1"/>
        <rFont val="Calibri"/>
        <family val="2"/>
        <scheme val="minor"/>
      </rPr>
      <t xml:space="preserve">A company following this principle:
</t>
    </r>
    <r>
      <rPr>
        <sz val="8"/>
        <color theme="1"/>
        <rFont val="Calibri (Body)"/>
      </rPr>
      <t xml:space="preserve">⚫️  </t>
    </r>
    <r>
      <rPr>
        <sz val="11"/>
        <color theme="1"/>
        <rFont val="Calibri"/>
        <family val="2"/>
        <scheme val="minor"/>
      </rPr>
      <t xml:space="preserve">Plans an even volume of business across the year with its primary suppliers
</t>
    </r>
    <r>
      <rPr>
        <sz val="8"/>
        <color theme="1"/>
        <rFont val="Calibri (Body)"/>
      </rPr>
      <t xml:space="preserve">⚫️  </t>
    </r>
    <r>
      <rPr>
        <sz val="11"/>
        <color theme="1"/>
        <rFont val="Calibri"/>
        <family val="2"/>
        <scheme val="minor"/>
      </rPr>
      <t xml:space="preserve">Provides longer-term plans for suppliers used more seasonally
</t>
    </r>
    <r>
      <rPr>
        <sz val="8"/>
        <color theme="1"/>
        <rFont val="Calibri (Body)"/>
      </rPr>
      <t xml:space="preserve">⚫️  </t>
    </r>
    <r>
      <rPr>
        <sz val="11"/>
        <color theme="1"/>
        <rFont val="Calibri"/>
        <family val="2"/>
        <scheme val="minor"/>
      </rPr>
      <t xml:space="preserve">Avoids sharp increases and decreases in volume
</t>
    </r>
    <r>
      <rPr>
        <sz val="8"/>
        <color theme="1"/>
        <rFont val="Calibri (Body)"/>
      </rPr>
      <t xml:space="preserve">⚫️  </t>
    </r>
    <r>
      <rPr>
        <sz val="11"/>
        <color theme="1"/>
        <rFont val="Calibri"/>
        <family val="2"/>
        <scheme val="minor"/>
      </rPr>
      <t xml:space="preserve">Issues orders consistently to fill the planned volume
Data indicating practices needing improvement for better Stability can be found in the Planning and Forecasting section of your company report. Additionally, the Sourcing and Order Placement contains information on order volume stability across the year.
</t>
    </r>
    <r>
      <rPr>
        <u/>
        <sz val="12"/>
        <color theme="1"/>
        <rFont val="Calibri (Body)"/>
      </rPr>
      <t xml:space="preserve">Principle 3 - Time: Provide enough time for suppliers to complete all processes.
</t>
    </r>
    <r>
      <rPr>
        <sz val="11"/>
        <color theme="1"/>
        <rFont val="Calibri"/>
        <family val="2"/>
        <scheme val="minor"/>
      </rPr>
      <t xml:space="preserve">A company following this principle:
</t>
    </r>
    <r>
      <rPr>
        <sz val="8"/>
        <color theme="1"/>
        <rFont val="Calibri (Body)"/>
      </rPr>
      <t xml:space="preserve">⚫️  </t>
    </r>
    <r>
      <rPr>
        <sz val="11"/>
        <color theme="1"/>
        <rFont val="Calibri"/>
        <family val="2"/>
        <scheme val="minor"/>
      </rPr>
      <t xml:space="preserve">Provides enough time for suppliers to complete all pre-production and production processes in compliance to laws and code of conduct
</t>
    </r>
    <r>
      <rPr>
        <sz val="8"/>
        <color theme="1"/>
        <rFont val="Calibri (Body)"/>
      </rPr>
      <t xml:space="preserve">⚫️  </t>
    </r>
    <r>
      <rPr>
        <sz val="11"/>
        <color theme="1"/>
        <rFont val="Calibri"/>
        <family val="2"/>
        <scheme val="minor"/>
      </rPr>
      <t xml:space="preserve">Sticks to the timeline and uses the time allocated as efficiently as possible
Data indicating practices needing improvement for better Time can be found in the Management of the Purchasing Process section of your company report.
</t>
    </r>
    <r>
      <rPr>
        <u/>
        <sz val="12"/>
        <color theme="1"/>
        <rFont val="Calibri (Body)"/>
      </rPr>
      <t>Principle 4 - Financials: Use fair financial practices with suppliers.</t>
    </r>
    <r>
      <rPr>
        <sz val="11"/>
        <color theme="1"/>
        <rFont val="Calibri"/>
        <family val="2"/>
        <scheme val="minor"/>
      </rPr>
      <t xml:space="preserve">
</t>
    </r>
    <r>
      <rPr>
        <sz val="12"/>
        <color theme="1"/>
        <rFont val="Calibri (Body)"/>
      </rPr>
      <t>A company following this principle:</t>
    </r>
    <r>
      <rPr>
        <u/>
        <sz val="12"/>
        <color theme="1"/>
        <rFont val="Calibri (Body)"/>
      </rPr>
      <t xml:space="preserve">
</t>
    </r>
    <r>
      <rPr>
        <sz val="8"/>
        <color theme="1"/>
        <rFont val="Calibri (Body)"/>
      </rPr>
      <t xml:space="preserve">⚫️  </t>
    </r>
    <r>
      <rPr>
        <sz val="11"/>
        <color theme="1"/>
        <rFont val="Calibri"/>
        <family val="2"/>
        <scheme val="minor"/>
      </rPr>
      <t xml:space="preserve">Shares financial risks with their suppliers
</t>
    </r>
    <r>
      <rPr>
        <sz val="8"/>
        <color theme="1"/>
        <rFont val="Calibri (Body)"/>
      </rPr>
      <t xml:space="preserve">⚫️  </t>
    </r>
    <r>
      <rPr>
        <sz val="11"/>
        <color theme="1"/>
        <rFont val="Calibri"/>
        <family val="2"/>
        <scheme val="minor"/>
      </rPr>
      <t xml:space="preserve">Avoids making unilateral decisions that negatively impact suppliers’ financials
Data indicating practices needing improvement for better Financials can be found in the Planning and Forecasting section (specifically how unused capacity is handled), the Cost and Cost Negotiation section, Payment and Terms (payment on time and in full, payment terms), and Sourcing and Order placement (especially regarding order cancellation). Keep in mind, however, that inefficient and wasteful practices detailed in Design and Development, Management of the Purchasing Process, and Win-Win Sustainable partnerships and Sourcing and Order Placement sections of your company report also affect Financials because they increase supplier costs.
</t>
    </r>
    <r>
      <rPr>
        <u/>
        <sz val="12"/>
        <color theme="1"/>
        <rFont val="Calibri (Body)"/>
      </rPr>
      <t>Principle 5 - Shared Responsibility: Play your part in improving supply chain social and environment sustainability.</t>
    </r>
    <r>
      <rPr>
        <sz val="11"/>
        <color theme="1"/>
        <rFont val="Calibri"/>
        <family val="2"/>
        <scheme val="minor"/>
      </rPr>
      <t xml:space="preserve">
A company following this principle:
</t>
    </r>
    <r>
      <rPr>
        <sz val="8"/>
        <color theme="1"/>
        <rFont val="Calibri (Body)"/>
      </rPr>
      <t xml:space="preserve">⚫️  </t>
    </r>
    <r>
      <rPr>
        <sz val="11"/>
        <color theme="1"/>
        <rFont val="Calibri"/>
        <family val="2"/>
        <scheme val="minor"/>
      </rPr>
      <t xml:space="preserve">Recognizes that achieving sustainability goals isn’t only the responsibility of suppliers and factories
</t>
    </r>
    <r>
      <rPr>
        <sz val="8"/>
        <color theme="1"/>
        <rFont val="Calibri (Body)"/>
      </rPr>
      <t xml:space="preserve">⚫️  </t>
    </r>
    <r>
      <rPr>
        <sz val="11"/>
        <color theme="1"/>
        <rFont val="Calibri"/>
        <family val="2"/>
        <scheme val="minor"/>
      </rPr>
      <t>Makes sure that everyone in the company is contributing to improved working conditions and environmental performance
Data indicating practices needing improvement for better Shared Responsibility can be found in the Planning and Forecasting section (specifically how unused capacity is handled), Design and Development (your efforts to improve sustainability), Sourcing and Order Placement (incentives for sustainability), and Win-Win Sustainable Partnerships (audit harmonization). But in many ways, Shared Responsibility is reflective of whether your company is carrying out responsible purchasing practices across all its activities.</t>
    </r>
  </si>
  <si>
    <t>Plan next steps with functional teams, C-suite, and Board</t>
  </si>
  <si>
    <t xml:space="preserve">As you work with the insights found in your company report and make plans to improve, remember that improving purchasing practices is an effort towards improving the business relationship you have with suppliers, the conditions of work in the factories making your products, and the environmental impact resulting from production of your goods. But improving purchasing practices will also have business benefits to you by: reducing supply chain risks; lowering costs of production and hidden costs; improving quality and on time delivery; and ensuring your supply chain is ready to serve your needs, today and in the future. In other words, Better BuyingTM is Better Business. It would be fruitful to share the report within your company, separately convening functional teams and your C-suite and board of directors to discuss the risks associated with your company’s purchasing practices, and then formulating plans to reduce those risks and, as a result, improve your business. 
Finally, not all buyers need to achieve the same level of performance. Companies that also subscribe to the Better Buying Partnership IndexTM survey are able to learn from their suppliers whether they’ve reached the goals of the Five Principles of Responsible Purchasing, or whether there is still work to do.
</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</si>
</sst>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409]mmmm\ d\,\ yyyy;@"/>
  </numFmts>
  <fonts count="60">
    <font>
      <sz val="11"/>
      <color theme="1"/>
      <name val="Calibri"/>
      <family val="2"/>
      <scheme val="minor"/>
    </font>
    <font>
      <b/>
      <sz val="11"/>
      <color theme="1"/>
      <name val="Calibri"/>
      <family val="2"/>
      <scheme val="minor"/>
    </font>
    <font>
      <b/>
      <u/>
      <sz val="11"/>
      <color theme="1"/>
      <name val="Calibri"/>
      <family val="2"/>
      <scheme val="minor"/>
    </font>
    <font>
      <sz val="11"/>
      <color theme="0"/>
      <name val="Calibri"/>
      <family val="2"/>
      <scheme val="minor"/>
    </font>
    <font>
      <b/>
      <sz val="36"/>
      <color theme="0"/>
      <name val="Arial"/>
      <family val="2"/>
    </font>
    <font>
      <sz val="36"/>
      <color theme="0"/>
      <name val="Arial"/>
      <family val="2"/>
    </font>
    <font>
      <sz val="10"/>
      <color theme="1"/>
      <name val="Calibri"/>
      <family val="2"/>
      <scheme val="minor"/>
    </font>
    <font>
      <sz val="9"/>
      <color theme="1"/>
      <name val="Calibri"/>
      <family val="2"/>
      <scheme val="minor"/>
    </font>
    <font>
      <sz val="11"/>
      <name val="Calibri"/>
      <family val="2"/>
      <scheme val="minor"/>
    </font>
    <font>
      <u/>
      <sz val="11"/>
      <color theme="10"/>
      <name val="Calibri"/>
      <family val="2"/>
      <scheme val="minor"/>
    </font>
    <font>
      <sz val="11"/>
      <color theme="1"/>
      <name val="Calibri"/>
      <family val="2"/>
      <scheme val="minor"/>
    </font>
    <font>
      <sz val="18"/>
      <color theme="1"/>
      <name val="Calibri"/>
      <family val="2"/>
      <scheme val="minor"/>
    </font>
    <font>
      <sz val="12"/>
      <color theme="1"/>
      <name val="Calibri"/>
      <family val="2"/>
      <scheme val="minor"/>
    </font>
    <font>
      <sz val="12"/>
      <color theme="1"/>
      <name val="Calibri"/>
      <family val="2"/>
    </font>
    <font>
      <sz val="12"/>
      <color theme="1"/>
      <name val="Times New Roman"/>
      <family val="1"/>
    </font>
    <font>
      <i/>
      <sz val="11"/>
      <color theme="1"/>
      <name val="Calibri"/>
      <family val="2"/>
      <scheme val="minor"/>
    </font>
    <font>
      <vertAlign val="superscript"/>
      <sz val="8"/>
      <color theme="1"/>
      <name val="Traditional Arabic"/>
      <family val="1"/>
      <charset val="178"/>
    </font>
    <font>
      <vertAlign val="superscript"/>
      <sz val="8"/>
      <color theme="1"/>
      <name val="Calibri"/>
      <family val="2"/>
      <scheme val="minor"/>
    </font>
    <font>
      <b/>
      <i/>
      <sz val="11"/>
      <color theme="1"/>
      <name val="Calibri"/>
      <family val="2"/>
      <scheme val="minor"/>
    </font>
    <font>
      <b/>
      <i/>
      <sz val="12"/>
      <color theme="1"/>
      <name val="Calibri"/>
      <family val="2"/>
    </font>
    <font>
      <sz val="8"/>
      <name val="Calibri"/>
      <family val="2"/>
      <scheme val="minor"/>
    </font>
    <font>
      <sz val="8"/>
      <name val="Calibri"/>
      <family val="3"/>
      <charset val="129"/>
      <scheme val="minor"/>
    </font>
    <font>
      <sz val="11"/>
      <color theme="1"/>
      <name val="Calibri"/>
      <family val="2"/>
    </font>
    <font>
      <b/>
      <sz val="11"/>
      <color theme="1"/>
      <name val="Calibri"/>
      <family val="2"/>
    </font>
    <font>
      <sz val="11"/>
      <color theme="8" tint="0.39997558519241921"/>
      <name val="Calibri"/>
      <family val="2"/>
    </font>
    <font>
      <sz val="10"/>
      <color theme="1"/>
      <name val="Calibri"/>
      <family val="2"/>
    </font>
    <font>
      <sz val="11"/>
      <color theme="0"/>
      <name val="Calibri"/>
      <family val="2"/>
    </font>
    <font>
      <sz val="11"/>
      <color rgb="FF000000"/>
      <name val="Calibri"/>
      <family val="2"/>
      <scheme val="minor"/>
    </font>
    <font>
      <b/>
      <sz val="11"/>
      <color theme="0"/>
      <name val="Arial"/>
      <family val="2"/>
    </font>
    <font>
      <sz val="18"/>
      <color theme="0"/>
      <name val="Arial"/>
      <family val="2"/>
    </font>
    <font>
      <sz val="18"/>
      <color rgb="FFFFFFFF"/>
      <name val="Calibri"/>
      <family val="2"/>
      <scheme val="minor"/>
    </font>
    <font>
      <sz val="11"/>
      <color rgb="FFFFFFFF"/>
      <name val="Calibri"/>
      <family val="2"/>
      <scheme val="minor"/>
    </font>
    <font>
      <sz val="12"/>
      <color rgb="FFFFFFFF"/>
      <name val="Calibri"/>
      <family val="2"/>
      <scheme val="minor"/>
    </font>
    <font>
      <b/>
      <sz val="11"/>
      <color rgb="FFFFFFFF"/>
      <name val="Calibri"/>
      <family val="2"/>
      <scheme val="minor"/>
    </font>
    <font>
      <b/>
      <sz val="12"/>
      <color rgb="FFFFFFFF"/>
      <name val="Calibri"/>
      <family val="2"/>
      <scheme val="minor"/>
    </font>
    <font>
      <b/>
      <sz val="14"/>
      <color rgb="FFFFFFFF"/>
      <name val="Calibri"/>
      <family val="2"/>
      <scheme val="minor"/>
    </font>
    <font>
      <sz val="11"/>
      <color rgb="FFEDEDED"/>
      <name val="Calibri"/>
      <family val="2"/>
      <scheme val="minor"/>
    </font>
    <font>
      <b/>
      <sz val="10"/>
      <color theme="1"/>
      <name val="Calibri"/>
      <family val="2"/>
      <scheme val="minor"/>
    </font>
    <font>
      <b/>
      <sz val="18"/>
      <color rgb="FFFFFFFF"/>
      <name val="Calibri"/>
      <family val="2"/>
      <scheme val="minor"/>
    </font>
    <font>
      <sz val="14"/>
      <color rgb="FFFFFFFF"/>
      <name val="Calibri"/>
      <family val="2"/>
      <scheme val="minor"/>
    </font>
    <font>
      <sz val="11"/>
      <color rgb="FFC6E0B4"/>
      <name val="Calibri"/>
      <family val="2"/>
      <scheme val="minor"/>
    </font>
    <font>
      <b/>
      <sz val="12"/>
      <color rgb="FF000000"/>
      <name val="Calibri"/>
      <family val="2"/>
      <scheme val="minor"/>
    </font>
    <font>
      <i/>
      <sz val="11"/>
      <color rgb="FF000000"/>
      <name val="Calibri"/>
      <family val="2"/>
      <scheme val="minor"/>
    </font>
    <font>
      <sz val="18"/>
      <color rgb="FFFFFFFF"/>
      <name val="Arial"/>
      <family val="2"/>
    </font>
    <font>
      <sz val="16"/>
      <color rgb="FFFFFFFF"/>
      <name val="Calibri"/>
      <family val="2"/>
      <scheme val="minor"/>
    </font>
    <font>
      <b/>
      <sz val="18"/>
      <color theme="1"/>
      <name val="Calibri"/>
      <family val="2"/>
      <scheme val="minor"/>
    </font>
    <font>
      <sz val="18"/>
      <color rgb="FFEDEDED"/>
      <name val="Calibri"/>
      <family val="2"/>
      <scheme val="minor"/>
    </font>
    <font>
      <b/>
      <sz val="36"/>
      <color rgb="FF305496"/>
      <name val="Calibri"/>
      <family val="2"/>
      <scheme val="minor"/>
    </font>
    <font>
      <b/>
      <sz val="26"/>
      <color rgb="FF305496"/>
      <name val="Calibri"/>
      <family val="2"/>
      <scheme val="minor"/>
    </font>
    <font>
      <b/>
      <sz val="27"/>
      <color rgb="FF305496"/>
      <name val="Calibri"/>
      <family val="2"/>
      <scheme val="minor"/>
    </font>
    <font>
      <sz val="48"/>
      <color rgb="FFFFFFFF"/>
      <name val="Calibri"/>
      <family val="2"/>
      <scheme val="minor"/>
    </font>
    <font>
      <sz val="18"/>
      <color rgb="FF305496"/>
      <name val="Calibri"/>
      <family val="2"/>
      <scheme val="minor"/>
    </font>
    <font>
      <b/>
      <sz val="11"/>
      <color rgb="FF000000"/>
      <name val="Calibri"/>
      <family val="2"/>
      <scheme val="minor"/>
    </font>
    <font>
      <b/>
      <sz val="10"/>
      <color rgb="FF000000"/>
      <name val="Calibri"/>
      <family val="2"/>
      <scheme val="minor"/>
    </font>
    <font>
      <sz val="18"/>
      <color rgb="FF74993D"/>
      <name val="Calibri"/>
      <family val="2"/>
      <scheme val="minor"/>
    </font>
    <font>
      <b/>
      <u/>
      <sz val="14"/>
      <color rgb="FFB5CAE3"/>
      <name val="Calibri"/>
      <family val="2"/>
      <scheme val="minor"/>
    </font>
    <font>
      <u/>
      <sz val="12"/>
      <color theme="1"/>
      <name val="Calibri (Body)"/>
    </font>
    <font>
      <sz val="8"/>
      <color theme="1"/>
      <name val="Calibri (Body)"/>
    </font>
    <font>
      <sz val="12"/>
      <color theme="1"/>
      <name val="Calibri (Body)"/>
    </font>
    <font>
      <sz val="11"/>
      <color rgb="FF000000"/>
      <name val="Calibri"/>
    </font>
  </fonts>
  <fills count="3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8" tint="0.79998168889431442"/>
        <bgColor indexed="64"/>
      </patternFill>
    </fill>
    <fill>
      <patternFill patternType="solid">
        <fgColor rgb="FF74993D"/>
        <bgColor indexed="64"/>
      </patternFill>
    </fill>
    <fill>
      <patternFill patternType="solid">
        <fgColor rgb="FFFFFFFF"/>
        <bgColor indexed="64"/>
      </patternFill>
    </fill>
    <fill>
      <patternFill patternType="solid">
        <fgColor theme="5" tint="0.79998168889431442"/>
        <bgColor indexed="64"/>
      </patternFill>
    </fill>
    <fill>
      <patternFill patternType="solid">
        <fgColor rgb="FFFFFF00"/>
        <bgColor indexed="64"/>
      </patternFill>
    </fill>
    <fill>
      <patternFill patternType="solid">
        <fgColor rgb="FF893003"/>
        <bgColor indexed="64"/>
      </patternFill>
    </fill>
    <fill>
      <patternFill patternType="solid">
        <fgColor rgb="FFFA6A22"/>
        <bgColor indexed="64"/>
      </patternFill>
    </fill>
    <fill>
      <patternFill patternType="solid">
        <fgColor rgb="FFCF7019"/>
        <bgColor indexed="64"/>
      </patternFill>
    </fill>
    <fill>
      <patternFill patternType="solid">
        <fgColor rgb="FFECA462"/>
        <bgColor indexed="64"/>
      </patternFill>
    </fill>
    <fill>
      <patternFill patternType="solid">
        <fgColor rgb="FF4C5B52"/>
        <bgColor indexed="64"/>
      </patternFill>
    </fill>
    <fill>
      <patternFill patternType="solid">
        <fgColor rgb="FF96A89D"/>
        <bgColor indexed="64"/>
      </patternFill>
    </fill>
    <fill>
      <patternFill patternType="solid">
        <fgColor rgb="FFA28800"/>
        <bgColor indexed="64"/>
      </patternFill>
    </fill>
    <fill>
      <patternFill patternType="solid">
        <fgColor rgb="FFF2CA00"/>
        <bgColor indexed="64"/>
      </patternFill>
    </fill>
    <fill>
      <patternFill patternType="solid">
        <fgColor rgb="FFC2B59B"/>
        <bgColor indexed="64"/>
      </patternFill>
    </fill>
    <fill>
      <patternFill patternType="solid">
        <fgColor rgb="FFE5DFD3"/>
        <bgColor indexed="64"/>
      </patternFill>
    </fill>
    <fill>
      <patternFill patternType="solid">
        <fgColor theme="7" tint="0.39997558519241921"/>
        <bgColor indexed="64"/>
      </patternFill>
    </fill>
    <fill>
      <patternFill patternType="solid">
        <fgColor rgb="FFECCCDB"/>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bgColor indexed="64"/>
      </patternFill>
    </fill>
    <fill>
      <patternFill patternType="solid">
        <fgColor rgb="FF0099CC"/>
        <bgColor indexed="64"/>
      </patternFill>
    </fill>
    <fill>
      <patternFill patternType="solid">
        <fgColor theme="8"/>
        <bgColor indexed="64"/>
      </patternFill>
    </fill>
    <fill>
      <patternFill patternType="solid">
        <fgColor rgb="FFCCFF66"/>
        <bgColor indexed="64"/>
      </patternFill>
    </fill>
    <fill>
      <patternFill patternType="solid">
        <fgColor rgb="FF99FF33"/>
        <bgColor indexed="64"/>
      </patternFill>
    </fill>
    <fill>
      <patternFill patternType="solid">
        <fgColor rgb="FFFF0000"/>
        <bgColor indexed="64"/>
      </patternFill>
    </fill>
    <fill>
      <patternFill patternType="solid">
        <fgColor rgb="FF404040"/>
        <bgColor indexed="64"/>
      </patternFill>
    </fill>
    <fill>
      <patternFill patternType="solid">
        <fgColor rgb="FF808080"/>
        <bgColor indexed="64"/>
      </patternFill>
    </fill>
    <fill>
      <patternFill patternType="solid">
        <fgColor rgb="FFEDEDED"/>
        <bgColor indexed="64"/>
      </patternFill>
    </fill>
    <fill>
      <patternFill patternType="solid">
        <fgColor rgb="FF01458F"/>
        <bgColor indexed="64"/>
      </patternFill>
    </fill>
    <fill>
      <patternFill patternType="solid">
        <fgColor rgb="FFC6E0B4"/>
        <bgColor indexed="64"/>
      </patternFill>
    </fill>
    <fill>
      <patternFill patternType="solid">
        <fgColor rgb="FF595959"/>
        <bgColor indexed="64"/>
      </patternFill>
    </fill>
    <fill>
      <patternFill patternType="solid">
        <fgColor rgb="FFF2F2F2"/>
        <bgColor indexed="64"/>
      </patternFill>
    </fill>
    <fill>
      <patternFill patternType="solid">
        <fgColor rgb="FFD9D9D9"/>
        <bgColor indexed="64"/>
      </patternFill>
    </fill>
  </fills>
  <borders count="41">
    <border>
      <start/>
      <end/>
      <top/>
      <bottom/>
      <diagonal/>
    </border>
    <border>
      <start/>
      <end/>
      <top style="thin">
        <color indexed="64"/>
      </top>
      <bottom style="thin">
        <color indexed="64"/>
      </bottom>
      <diagonal/>
    </border>
    <border>
      <start style="thin">
        <color indexed="64"/>
      </start>
      <end style="thin">
        <color indexed="64"/>
      </end>
      <top style="thin">
        <color indexed="64"/>
      </top>
      <bottom style="thin">
        <color indexed="64"/>
      </bottom>
      <diagonal/>
    </border>
    <border>
      <start/>
      <end/>
      <top/>
      <bottom style="thin">
        <color indexed="64"/>
      </bottom>
      <diagonal/>
    </border>
    <border>
      <start style="thin">
        <color indexed="64"/>
      </start>
      <end style="thin">
        <color indexed="64"/>
      </end>
      <top/>
      <bottom/>
      <diagonal/>
    </border>
    <border>
      <start style="thin">
        <color indexed="64"/>
      </start>
      <end style="thin">
        <color indexed="64"/>
      </end>
      <top style="thin">
        <color indexed="64"/>
      </top>
      <bottom/>
      <diagonal/>
    </border>
    <border>
      <start/>
      <end/>
      <top style="thin">
        <color indexed="64"/>
      </top>
      <bottom/>
      <diagonal/>
    </border>
    <border>
      <start style="thin">
        <color indexed="64"/>
      </start>
      <end style="thin">
        <color indexed="64"/>
      </end>
      <top/>
      <bottom style="thin">
        <color indexed="64"/>
      </bottom>
      <diagonal/>
    </border>
    <border>
      <start style="thin">
        <color auto="1"/>
      </start>
      <end/>
      <top/>
      <bottom/>
      <diagonal/>
    </border>
    <border>
      <start style="thin">
        <color auto="1"/>
      </start>
      <end/>
      <top style="thin">
        <color indexed="64"/>
      </top>
      <bottom style="thin">
        <color indexed="64"/>
      </bottom>
      <diagonal/>
    </border>
    <border>
      <start/>
      <end style="thin">
        <color auto="1"/>
      </end>
      <top/>
      <bottom/>
      <diagonal/>
    </border>
    <border>
      <start/>
      <end style="thin">
        <color auto="1"/>
      </end>
      <top style="thin">
        <color indexed="64"/>
      </top>
      <bottom style="thin">
        <color indexed="64"/>
      </bottom>
      <diagonal/>
    </border>
    <border>
      <start style="thin">
        <color auto="1"/>
      </start>
      <end/>
      <top style="thin">
        <color indexed="64"/>
      </top>
      <bottom/>
      <diagonal/>
    </border>
    <border>
      <start/>
      <end style="thin">
        <color auto="1"/>
      </end>
      <top style="thin">
        <color indexed="64"/>
      </top>
      <bottom/>
      <diagonal/>
    </border>
    <border>
      <start style="thin">
        <color auto="1"/>
      </start>
      <end/>
      <top/>
      <bottom style="thin">
        <color indexed="64"/>
      </bottom>
      <diagonal/>
    </border>
    <border>
      <start/>
      <end style="thin">
        <color auto="1"/>
      </end>
      <top/>
      <bottom style="thin">
        <color indexed="64"/>
      </bottom>
      <diagonal/>
    </border>
    <border>
      <start style="thin">
        <color auto="1"/>
      </start>
      <end/>
      <top/>
      <bottom/>
      <diagonal/>
    </border>
    <border>
      <start style="thin">
        <color auto="1"/>
      </start>
      <end/>
      <top style="thin">
        <color indexed="64"/>
      </top>
      <bottom style="thin">
        <color indexed="64"/>
      </bottom>
      <diagonal/>
    </border>
    <border>
      <start/>
      <end style="thin">
        <color auto="1"/>
      </end>
      <top/>
      <bottom/>
      <diagonal/>
    </border>
    <border>
      <start/>
      <end style="thin">
        <color auto="1"/>
      </end>
      <top style="thin">
        <color indexed="64"/>
      </top>
      <bottom style="thin">
        <color indexed="64"/>
      </bottom>
      <diagonal/>
    </border>
    <border>
      <start style="thin">
        <color auto="1"/>
      </start>
      <end/>
      <top style="thin">
        <color indexed="64"/>
      </top>
      <bottom/>
      <diagonal/>
    </border>
    <border>
      <start/>
      <end style="thin">
        <color auto="1"/>
      </end>
      <top style="thin">
        <color indexed="64"/>
      </top>
      <bottom/>
      <diagonal/>
    </border>
    <border>
      <start style="thin">
        <color auto="1"/>
      </start>
      <end/>
      <top/>
      <bottom style="thin">
        <color indexed="64"/>
      </bottom>
      <diagonal/>
    </border>
    <border>
      <start/>
      <end style="thin">
        <color auto="1"/>
      </end>
      <top/>
      <bottom style="thin">
        <color indexed="64"/>
      </bottom>
      <diagonal/>
    </border>
    <border>
      <start/>
      <end/>
      <top style="medium">
        <color rgb="FFFF0000"/>
      </top>
      <bottom/>
      <diagonal/>
    </border>
    <border>
      <start style="medium">
        <color rgb="FFFF0000"/>
      </start>
      <end/>
      <top style="medium">
        <color rgb="FFFF0000"/>
      </top>
      <bottom/>
      <diagonal/>
    </border>
    <border>
      <start style="medium">
        <color rgb="FFFF0000"/>
      </start>
      <end/>
      <top/>
      <bottom/>
      <diagonal/>
    </border>
    <border>
      <start/>
      <end style="medium">
        <color rgb="FFFF0000"/>
      </end>
      <top style="medium">
        <color rgb="FFFF0000"/>
      </top>
      <bottom/>
      <diagonal/>
    </border>
    <border>
      <start/>
      <end style="medium">
        <color rgb="FFFF0000"/>
      </end>
      <top/>
      <bottom/>
      <diagonal/>
    </border>
    <border>
      <start style="medium">
        <color rgb="FFFF0000"/>
      </start>
      <end/>
      <top/>
      <bottom style="medium">
        <color rgb="FFFF0000"/>
      </bottom>
      <diagonal/>
    </border>
    <border>
      <start/>
      <end/>
      <top/>
      <bottom style="medium">
        <color rgb="FFFF0000"/>
      </bottom>
      <diagonal/>
    </border>
    <border>
      <start/>
      <end style="medium">
        <color rgb="FFFF0000"/>
      </end>
      <top/>
      <bottom style="medium">
        <color rgb="FFFF0000"/>
      </bottom>
      <diagonal/>
    </border>
    <border>
      <start/>
      <end/>
      <top style="thick">
        <color rgb="FF74993D"/>
      </top>
      <bottom/>
      <diagonal/>
    </border>
    <border>
      <start style="thick">
        <color rgb="FF74993D"/>
      </start>
      <end/>
      <top style="thick">
        <color rgb="FF74993D"/>
      </top>
      <bottom/>
      <diagonal/>
    </border>
    <border>
      <start style="thick">
        <color rgb="FF74993D"/>
      </start>
      <end/>
      <top/>
      <bottom/>
      <diagonal/>
    </border>
    <border>
      <start/>
      <end style="thick">
        <color rgb="FF74993D"/>
      </end>
      <top style="thick">
        <color rgb="FF74993D"/>
      </top>
      <bottom/>
      <diagonal/>
    </border>
    <border>
      <start/>
      <end style="thick">
        <color rgb="FF74993D"/>
      </end>
      <top/>
      <bottom/>
      <diagonal/>
    </border>
    <border>
      <start style="thick">
        <color rgb="FF74993D"/>
      </start>
      <end/>
      <top/>
      <bottom style="thick">
        <color rgb="FF74993D"/>
      </bottom>
      <diagonal/>
    </border>
    <border>
      <start/>
      <end/>
      <top/>
      <bottom style="thick">
        <color rgb="FF74993D"/>
      </bottom>
      <diagonal/>
    </border>
    <border>
      <start/>
      <end style="thick">
        <color rgb="FF74993D"/>
      </end>
      <top/>
      <bottom style="thick">
        <color rgb="FF74993D"/>
      </bottom>
      <diagonal/>
    </border>
    <border>
      <start/>
      <end style="thick">
        <color rgb="FF7F7F7F"/>
      </end>
      <top/>
      <bottom/>
      <diagonal/>
    </border>
  </borders>
  <cellStyleXfs count="4">
    <xf numFmtId="0" fontId="0" fillId="0" borderId="0"/>
    <xf numFmtId="0" fontId="9" fillId="0" borderId="0" applyNumberFormat="0" applyFill="0" applyBorder="0" applyAlignment="0" applyProtection="0"/>
    <xf numFmtId="43" fontId="10" fillId="0" borderId="0" applyFont="0" applyFill="0" applyBorder="0" applyAlignment="0" applyProtection="0"/>
    <xf numFmtId="0" fontId="12" fillId="0" borderId="0"/>
  </cellStyleXfs>
  <cellXfs count="489">
    <xf numFmtId="0" fontId="0" fillId="0" borderId="0" xfId="0"/>
    <xf numFmtId="0" fontId="0" fillId="2" borderId="0" xfId="0" applyFill="1"/>
    <xf numFmtId="0" fontId="0" fillId="3" borderId="0" xfId="0" applyFill="1"/>
    <xf numFmtId="0" fontId="0" fillId="2" borderId="1" xfId="0" applyFill="1" applyBorder="1"/>
    <xf numFmtId="0" fontId="2" fillId="2" borderId="0" xfId="0" applyFont="1" applyFill="1" applyAlignment="1">
      <alignment horizontal="center" vertical="center"/>
    </xf>
    <xf numFmtId="0" fontId="2" fillId="2" borderId="0" xfId="0" applyFont="1" applyFill="1" applyAlignment="1">
      <alignment horizontal="center" vertical="center" wrapText="1"/>
    </xf>
    <xf numFmtId="0" fontId="1" fillId="2" borderId="0" xfId="0" applyFont="1" applyFill="1" applyAlignment="1">
      <alignment vertical="top"/>
    </xf>
    <xf numFmtId="0" fontId="4" fillId="5" borderId="0" xfId="0" applyFont="1" applyFill="1" applyAlignment="1">
      <alignment vertical="center"/>
    </xf>
    <xf numFmtId="0" fontId="3" fillId="5" borderId="0" xfId="0" applyFont="1" applyFill="1"/>
    <xf numFmtId="0" fontId="0" fillId="5" borderId="0" xfId="0" applyFill="1"/>
    <xf numFmtId="0" fontId="5" fillId="5" borderId="0" xfId="0" applyFont="1" applyFill="1" applyAlignment="1">
      <alignment vertical="center"/>
    </xf>
    <xf numFmtId="0" fontId="0" fillId="2" borderId="0" xfId="0" applyFill="1" applyAlignment="1">
      <alignment wrapText="1"/>
    </xf>
    <xf numFmtId="0" fontId="0" fillId="6" borderId="0" xfId="0" applyFill="1"/>
    <xf numFmtId="0" fontId="0" fillId="2" borderId="0" xfId="0" applyFill="1" applyAlignment="1">
      <alignment horizontal="right"/>
    </xf>
    <xf numFmtId="2" fontId="0" fillId="6" borderId="0" xfId="0" applyNumberFormat="1" applyFill="1"/>
    <xf numFmtId="0" fontId="7" fillId="2" borderId="1" xfId="0" applyFont="1" applyFill="1" applyBorder="1"/>
    <xf numFmtId="0" fontId="6" fillId="2" borderId="1" xfId="0" applyFont="1" applyFill="1" applyBorder="1"/>
    <xf numFmtId="0" fontId="6" fillId="2" borderId="0" xfId="0" applyFont="1" applyFill="1"/>
    <xf numFmtId="0" fontId="7" fillId="2" borderId="0" xfId="0" applyFont="1" applyFill="1"/>
    <xf numFmtId="0" fontId="0" fillId="2" borderId="0" xfId="0" applyFill="1" applyAlignment="1">
      <alignment horizontal="center"/>
    </xf>
    <xf numFmtId="0" fontId="1" fillId="2" borderId="0" xfId="0" applyFont="1" applyFill="1" applyAlignment="1">
      <alignment horizontal="right"/>
    </xf>
    <xf numFmtId="0" fontId="8" fillId="4" borderId="2" xfId="0" applyFont="1" applyFill="1" applyBorder="1" applyAlignment="1">
      <alignment horizontal="center"/>
    </xf>
    <xf numFmtId="2" fontId="0" fillId="0" borderId="0" xfId="0" applyNumberFormat="1"/>
    <xf numFmtId="0" fontId="3" fillId="3" borderId="0" xfId="0" applyFont="1" applyFill="1"/>
    <xf numFmtId="0" fontId="9" fillId="3" borderId="0" xfId="1" applyFill="1"/>
    <xf numFmtId="0" fontId="0" fillId="8" borderId="2" xfId="0" applyFill="1" applyBorder="1" applyAlignment="1">
      <alignment vertical="center" wrapText="1"/>
    </xf>
    <xf numFmtId="0" fontId="0" fillId="8" borderId="2" xfId="0" applyFill="1" applyBorder="1" applyAlignment="1">
      <alignment vertical="center"/>
    </xf>
    <xf numFmtId="0" fontId="0" fillId="8" borderId="2" xfId="0" quotePrefix="1" applyFill="1" applyBorder="1" applyAlignment="1">
      <alignment horizontal="left" vertical="center" wrapText="1"/>
    </xf>
    <xf numFmtId="0" fontId="0" fillId="8" borderId="2" xfId="0" quotePrefix="1" applyFill="1" applyBorder="1" applyAlignment="1">
      <alignment vertical="center"/>
    </xf>
    <xf numFmtId="0" fontId="15" fillId="8" borderId="2" xfId="0" applyFont="1" applyFill="1" applyBorder="1" applyAlignment="1">
      <alignment vertical="center" wrapText="1"/>
    </xf>
    <xf numFmtId="0" fontId="0" fillId="4" borderId="2" xfId="0" applyFill="1" applyBorder="1" applyAlignment="1">
      <alignment horizontal="center"/>
    </xf>
    <xf numFmtId="0" fontId="0" fillId="8" borderId="2" xfId="0" quotePrefix="1" applyFill="1" applyBorder="1" applyAlignment="1">
      <alignment vertical="center" wrapText="1"/>
    </xf>
    <xf numFmtId="0" fontId="0" fillId="10" borderId="2" xfId="0" applyFill="1" applyBorder="1" applyAlignment="1">
      <alignment horizontal="center"/>
    </xf>
    <xf numFmtId="0" fontId="0" fillId="12" borderId="2" xfId="0" applyFill="1" applyBorder="1" applyAlignment="1">
      <alignment horizontal="center"/>
    </xf>
    <xf numFmtId="0" fontId="0" fillId="14" borderId="2" xfId="0" applyFill="1" applyBorder="1" applyAlignment="1">
      <alignment horizontal="center"/>
    </xf>
    <xf numFmtId="0" fontId="0" fillId="16" borderId="2" xfId="0" applyFill="1" applyBorder="1" applyAlignment="1">
      <alignment horizontal="center"/>
    </xf>
    <xf numFmtId="0" fontId="0" fillId="18" borderId="2" xfId="0" applyFill="1" applyBorder="1" applyAlignment="1">
      <alignment horizontal="center"/>
    </xf>
    <xf numFmtId="0" fontId="1" fillId="0" borderId="2" xfId="0" applyFont="1" applyBorder="1" applyAlignment="1">
      <alignment horizontal="center" vertical="center" wrapText="1"/>
    </xf>
    <xf numFmtId="0" fontId="1" fillId="0" borderId="2" xfId="0" applyFont="1" applyBorder="1" applyAlignment="1">
      <alignment vertical="center" wrapText="1"/>
    </xf>
    <xf numFmtId="0" fontId="1" fillId="0" borderId="0" xfId="0" applyFont="1" applyAlignment="1">
      <alignment horizontal="center"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2" xfId="0" applyBorder="1" applyAlignment="1">
      <alignment vertical="center"/>
    </xf>
    <xf numFmtId="0" fontId="0" fillId="0" borderId="0" xfId="0" applyAlignment="1">
      <alignment horizontal="left" vertical="center"/>
    </xf>
    <xf numFmtId="0" fontId="0" fillId="0" borderId="2" xfId="0" quotePrefix="1" applyBorder="1" applyAlignment="1">
      <alignment horizontal="center" vertical="center"/>
    </xf>
    <xf numFmtId="9" fontId="0" fillId="0" borderId="2" xfId="0" applyNumberFormat="1" applyBorder="1" applyAlignment="1">
      <alignment vertical="center"/>
    </xf>
    <xf numFmtId="0" fontId="18" fillId="0" borderId="2" xfId="0" applyFont="1" applyBorder="1" applyAlignment="1">
      <alignment vertical="center" wrapText="1"/>
    </xf>
    <xf numFmtId="0" fontId="0" fillId="0" borderId="2" xfId="0" quotePrefix="1" applyBorder="1" applyAlignment="1">
      <alignment vertical="center" wrapText="1"/>
    </xf>
    <xf numFmtId="0" fontId="0" fillId="0" borderId="2" xfId="0" quotePrefix="1" applyBorder="1" applyAlignment="1">
      <alignment vertical="center"/>
    </xf>
    <xf numFmtId="0" fontId="12" fillId="0" borderId="2" xfId="0" applyFont="1" applyBorder="1" applyAlignment="1">
      <alignment vertical="center" wrapText="1"/>
    </xf>
    <xf numFmtId="0" fontId="14" fillId="0" borderId="2" xfId="0" applyFont="1" applyBorder="1" applyAlignment="1">
      <alignment vertical="center" wrapText="1"/>
    </xf>
    <xf numFmtId="0" fontId="12" fillId="0" borderId="2" xfId="0" applyFont="1" applyBorder="1" applyAlignment="1">
      <alignment vertical="center"/>
    </xf>
    <xf numFmtId="0" fontId="0" fillId="0" borderId="2" xfId="0" applyBorder="1" applyAlignment="1">
      <alignment horizontal="center" vertical="center" wrapText="1"/>
    </xf>
    <xf numFmtId="0" fontId="12" fillId="0" borderId="2" xfId="0" quotePrefix="1" applyFont="1" applyBorder="1" applyAlignment="1">
      <alignment vertical="center" wrapText="1"/>
    </xf>
    <xf numFmtId="0" fontId="13" fillId="0" borderId="2" xfId="0" applyFont="1" applyBorder="1" applyAlignment="1">
      <alignment vertical="center" wrapText="1"/>
    </xf>
    <xf numFmtId="0" fontId="19" fillId="0" borderId="2" xfId="0" quotePrefix="1" applyFont="1" applyBorder="1" applyAlignment="1">
      <alignment horizontal="left" vertical="center" wrapText="1"/>
    </xf>
    <xf numFmtId="0" fontId="0" fillId="0" borderId="0" xfId="0" applyAlignment="1">
      <alignment horizontal="center"/>
    </xf>
    <xf numFmtId="0" fontId="11" fillId="0" borderId="2" xfId="0" applyFont="1" applyBorder="1" applyAlignment="1">
      <alignment vertical="center" wrapText="1"/>
    </xf>
    <xf numFmtId="0" fontId="14" fillId="0" borderId="2" xfId="0" quotePrefix="1" applyFont="1" applyBorder="1" applyAlignment="1">
      <alignment horizontal="left" vertical="center" wrapText="1"/>
    </xf>
    <xf numFmtId="0" fontId="0" fillId="0" borderId="0" xfId="0" applyAlignment="1">
      <alignment vertical="center"/>
    </xf>
    <xf numFmtId="0" fontId="1" fillId="8" borderId="2" xfId="0" applyFont="1" applyFill="1" applyBorder="1" applyAlignment="1">
      <alignment vertical="center" wrapText="1"/>
    </xf>
    <xf numFmtId="0" fontId="0" fillId="8" borderId="0" xfId="0" applyFill="1" applyAlignment="1">
      <alignment vertical="center"/>
    </xf>
    <xf numFmtId="0" fontId="18" fillId="8" borderId="2" xfId="0" quotePrefix="1" applyFont="1" applyFill="1" applyBorder="1" applyAlignment="1">
      <alignment vertical="center" wrapText="1"/>
    </xf>
    <xf numFmtId="0" fontId="0" fillId="4" borderId="2" xfId="0" applyFill="1" applyBorder="1"/>
    <xf numFmtId="0" fontId="14" fillId="0" borderId="2" xfId="0" quotePrefix="1" applyFont="1" applyBorder="1" applyAlignment="1">
      <alignment vertical="center" wrapText="1"/>
    </xf>
    <xf numFmtId="0" fontId="1" fillId="2" borderId="0" xfId="0" applyFont="1" applyFill="1" applyAlignment="1">
      <alignment vertical="center"/>
    </xf>
    <xf numFmtId="3" fontId="0" fillId="0" borderId="0" xfId="0" applyNumberFormat="1"/>
    <xf numFmtId="0" fontId="1" fillId="0" borderId="2" xfId="0" applyFont="1" applyBorder="1"/>
    <xf numFmtId="165" fontId="7" fillId="4" borderId="2" xfId="0" applyNumberFormat="1" applyFont="1" applyFill="1" applyBorder="1"/>
    <xf numFmtId="0" fontId="0" fillId="2" borderId="0" xfId="0" quotePrefix="1" applyFill="1" applyAlignment="1">
      <alignment horizontal="left"/>
    </xf>
    <xf numFmtId="0" fontId="9" fillId="0" borderId="0" xfId="1"/>
    <xf numFmtId="0" fontId="1" fillId="6" borderId="9" xfId="0" applyFont="1" applyFill="1" applyBorder="1"/>
    <xf numFmtId="0" fontId="1" fillId="0" borderId="9" xfId="0" applyFont="1" applyBorder="1"/>
    <xf numFmtId="0" fontId="0" fillId="2" borderId="9" xfId="0" applyFill="1" applyBorder="1"/>
    <xf numFmtId="0" fontId="0" fillId="2" borderId="11" xfId="0" applyFill="1" applyBorder="1"/>
    <xf numFmtId="0" fontId="6" fillId="2" borderId="9" xfId="0" applyFont="1" applyFill="1" applyBorder="1"/>
    <xf numFmtId="0" fontId="7" fillId="2" borderId="9" xfId="0" applyFont="1" applyFill="1" applyBorder="1"/>
    <xf numFmtId="0" fontId="0" fillId="20" borderId="2" xfId="0" applyFill="1" applyBorder="1" applyAlignment="1">
      <alignment horizontal="center"/>
    </xf>
    <xf numFmtId="0" fontId="0" fillId="21" borderId="2" xfId="0" applyFill="1" applyBorder="1" applyAlignment="1">
      <alignment horizontal="center"/>
    </xf>
    <xf numFmtId="0" fontId="0" fillId="0" borderId="2" xfId="0" quotePrefix="1" applyBorder="1" applyAlignment="1">
      <alignment horizontal="left" vertical="center" wrapText="1"/>
    </xf>
    <xf numFmtId="0" fontId="0" fillId="22" borderId="2" xfId="0" applyFill="1" applyBorder="1" applyAlignment="1">
      <alignment horizontal="center"/>
    </xf>
    <xf numFmtId="0" fontId="0" fillId="25" borderId="2" xfId="0" applyFill="1" applyBorder="1" applyAlignment="1">
      <alignment horizontal="center"/>
    </xf>
    <xf numFmtId="0" fontId="0" fillId="26" borderId="2" xfId="0" applyFill="1" applyBorder="1" applyAlignment="1">
      <alignment horizontal="center"/>
    </xf>
    <xf numFmtId="0" fontId="1" fillId="2" borderId="0" xfId="0" quotePrefix="1" applyFont="1" applyFill="1" applyAlignment="1">
      <alignment horizontal="left" vertical="top"/>
    </xf>
    <xf numFmtId="0" fontId="1" fillId="2" borderId="0" xfId="0" quotePrefix="1" applyFont="1" applyFill="1" applyAlignment="1">
      <alignment horizontal="left" vertical="center"/>
    </xf>
    <xf numFmtId="1" fontId="1" fillId="0" borderId="2" xfId="0" applyNumberFormat="1" applyFont="1" applyBorder="1"/>
    <xf numFmtId="1" fontId="0" fillId="0" borderId="2" xfId="0" applyNumberFormat="1" applyBorder="1"/>
    <xf numFmtId="2" fontId="22" fillId="4" borderId="2" xfId="0" applyNumberFormat="1" applyFont="1" applyFill="1" applyBorder="1" applyAlignment="1">
      <alignment horizontal="center"/>
    </xf>
    <xf numFmtId="3" fontId="22" fillId="2" borderId="2" xfId="0" applyNumberFormat="1" applyFont="1" applyFill="1" applyBorder="1" applyAlignment="1">
      <alignment horizontal="center"/>
    </xf>
    <xf numFmtId="3" fontId="22" fillId="4" borderId="2" xfId="0" applyNumberFormat="1" applyFont="1" applyFill="1" applyBorder="1" applyAlignment="1">
      <alignment horizontal="center"/>
    </xf>
    <xf numFmtId="0" fontId="23" fillId="2" borderId="0" xfId="0" applyFont="1" applyFill="1"/>
    <xf numFmtId="0" fontId="22" fillId="2" borderId="0" xfId="0" applyFont="1" applyFill="1"/>
    <xf numFmtId="164" fontId="22" fillId="4" borderId="2" xfId="0" applyNumberFormat="1" applyFont="1" applyFill="1" applyBorder="1" applyAlignment="1">
      <alignment horizontal="center"/>
    </xf>
    <xf numFmtId="0" fontId="22" fillId="2" borderId="0" xfId="0" applyFont="1" applyFill="1" applyAlignment="1">
      <alignment horizontal="center"/>
    </xf>
    <xf numFmtId="0" fontId="22" fillId="2" borderId="2" xfId="0" applyFont="1" applyFill="1" applyBorder="1"/>
    <xf numFmtId="1" fontId="22" fillId="4" borderId="2" xfId="0" applyNumberFormat="1" applyFont="1" applyFill="1" applyBorder="1" applyAlignment="1">
      <alignment horizontal="center" vertical="center"/>
    </xf>
    <xf numFmtId="164" fontId="22" fillId="4" borderId="2" xfId="0" applyNumberFormat="1" applyFont="1" applyFill="1" applyBorder="1" applyAlignment="1">
      <alignment horizontal="center" vertical="center"/>
    </xf>
    <xf numFmtId="164" fontId="22" fillId="4" borderId="5" xfId="0" applyNumberFormat="1" applyFont="1" applyFill="1" applyBorder="1" applyAlignment="1">
      <alignment horizontal="center" vertical="center"/>
    </xf>
    <xf numFmtId="0" fontId="22" fillId="4" borderId="2" xfId="0" applyFont="1" applyFill="1" applyBorder="1" applyAlignment="1">
      <alignment horizontal="center"/>
    </xf>
    <xf numFmtId="0" fontId="22" fillId="2" borderId="2" xfId="0" applyFont="1" applyFill="1" applyBorder="1" applyAlignment="1">
      <alignment horizontal="center"/>
    </xf>
    <xf numFmtId="1" fontId="22" fillId="4" borderId="2" xfId="2" applyNumberFormat="1" applyFont="1" applyFill="1" applyBorder="1" applyAlignment="1">
      <alignment horizontal="center"/>
    </xf>
    <xf numFmtId="164" fontId="22" fillId="4" borderId="11" xfId="0" applyNumberFormat="1" applyFont="1" applyFill="1" applyBorder="1" applyAlignment="1">
      <alignment horizontal="center"/>
    </xf>
    <xf numFmtId="164" fontId="22" fillId="4" borderId="11" xfId="0" applyNumberFormat="1" applyFont="1" applyFill="1" applyBorder="1" applyAlignment="1">
      <alignment horizontal="center" vertical="center"/>
    </xf>
    <xf numFmtId="1" fontId="22" fillId="4" borderId="2" xfId="0" applyNumberFormat="1" applyFont="1" applyFill="1" applyBorder="1" applyAlignment="1">
      <alignment horizontal="center"/>
    </xf>
    <xf numFmtId="9" fontId="22" fillId="7" borderId="2" xfId="0" applyNumberFormat="1" applyFont="1" applyFill="1" applyBorder="1" applyAlignment="1">
      <alignment horizontal="center"/>
    </xf>
    <xf numFmtId="0" fontId="23" fillId="2" borderId="0" xfId="0" quotePrefix="1" applyFont="1" applyFill="1" applyAlignment="1">
      <alignment horizontal="left"/>
    </xf>
    <xf numFmtId="9" fontId="24" fillId="7" borderId="2" xfId="0" applyNumberFormat="1" applyFont="1" applyFill="1" applyBorder="1" applyAlignment="1">
      <alignment horizontal="center"/>
    </xf>
    <xf numFmtId="0" fontId="22" fillId="4" borderId="2" xfId="2" applyNumberFormat="1" applyFont="1" applyFill="1" applyBorder="1" applyAlignment="1">
      <alignment horizontal="center" vertical="center"/>
    </xf>
    <xf numFmtId="0" fontId="22" fillId="2" borderId="0" xfId="0" applyFont="1" applyFill="1" applyAlignment="1">
      <alignment horizontal="right"/>
    </xf>
    <xf numFmtId="0" fontId="22" fillId="2" borderId="0" xfId="0" quotePrefix="1" applyFont="1" applyFill="1" applyAlignment="1">
      <alignment horizontal="right"/>
    </xf>
    <xf numFmtId="0" fontId="22" fillId="2" borderId="2" xfId="0" applyFont="1" applyFill="1" applyBorder="1" applyAlignment="1">
      <alignment horizontal="center" vertical="center"/>
    </xf>
    <xf numFmtId="0" fontId="22" fillId="4" borderId="2" xfId="0" applyFont="1" applyFill="1" applyBorder="1" applyAlignment="1">
      <alignment horizontal="center" vertical="center"/>
    </xf>
    <xf numFmtId="10" fontId="22" fillId="2" borderId="0" xfId="0" applyNumberFormat="1" applyFont="1" applyFill="1"/>
    <xf numFmtId="9" fontId="22" fillId="2" borderId="0" xfId="0" applyNumberFormat="1" applyFont="1" applyFill="1" applyAlignment="1">
      <alignment horizontal="center"/>
    </xf>
    <xf numFmtId="164" fontId="22" fillId="7" borderId="2" xfId="0" applyNumberFormat="1" applyFont="1" applyFill="1" applyBorder="1" applyAlignment="1">
      <alignment horizontal="center" vertical="center"/>
    </xf>
    <xf numFmtId="0" fontId="22" fillId="2" borderId="7" xfId="0" applyFont="1" applyFill="1" applyBorder="1" applyAlignment="1">
      <alignment horizontal="center" vertical="center"/>
    </xf>
    <xf numFmtId="0" fontId="26" fillId="2" borderId="0" xfId="0" applyFont="1" applyFill="1"/>
    <xf numFmtId="0" fontId="22" fillId="2" borderId="0" xfId="0" applyFont="1" applyFill="1" applyAlignment="1">
      <alignment horizontal="center" vertical="center"/>
    </xf>
    <xf numFmtId="0" fontId="22" fillId="4" borderId="0" xfId="0" applyFont="1" applyFill="1" applyAlignment="1">
      <alignment horizontal="center" vertical="center"/>
    </xf>
    <xf numFmtId="164" fontId="22" fillId="3" borderId="2" xfId="0" applyNumberFormat="1" applyFont="1" applyFill="1" applyBorder="1" applyAlignment="1">
      <alignment horizontal="center" vertical="center"/>
    </xf>
    <xf numFmtId="0" fontId="22" fillId="2" borderId="0" xfId="0" applyFont="1" applyFill="1" applyAlignment="1">
      <alignment horizontal="left"/>
    </xf>
    <xf numFmtId="0" fontId="26" fillId="3" borderId="0" xfId="0" applyFont="1" applyFill="1"/>
    <xf numFmtId="0" fontId="22" fillId="3" borderId="0" xfId="0" applyFont="1" applyFill="1"/>
    <xf numFmtId="0" fontId="28" fillId="5" borderId="0" xfId="0" applyFont="1" applyFill="1" applyAlignment="1">
      <alignment vertical="center"/>
    </xf>
    <xf numFmtId="0" fontId="0" fillId="31" borderId="0" xfId="0" applyFill="1"/>
    <xf numFmtId="0" fontId="36" fillId="31" borderId="0" xfId="0" applyFont="1" applyFill="1"/>
    <xf numFmtId="0" fontId="35" fillId="30" borderId="16" xfId="0" applyFont="1" applyFill="1" applyBorder="1" applyAlignment="1">
      <alignment horizontal="center" vertical="center"/>
    </xf>
    <xf numFmtId="0" fontId="35" fillId="30" borderId="0" xfId="0" applyFont="1" applyFill="1" applyAlignment="1">
      <alignment horizontal="center" vertical="center"/>
    </xf>
    <xf numFmtId="0" fontId="36" fillId="31" borderId="16" xfId="0" applyFont="1" applyFill="1" applyBorder="1"/>
    <xf numFmtId="0" fontId="35" fillId="30" borderId="18" xfId="0" applyFont="1" applyFill="1" applyBorder="1" applyAlignment="1">
      <alignment horizontal="center" vertical="center"/>
    </xf>
    <xf numFmtId="0" fontId="36" fillId="31" borderId="18" xfId="0" applyFont="1" applyFill="1" applyBorder="1"/>
    <xf numFmtId="0" fontId="36" fillId="31" borderId="22" xfId="0" applyFont="1" applyFill="1" applyBorder="1"/>
    <xf numFmtId="0" fontId="36" fillId="31" borderId="3" xfId="0" applyFont="1" applyFill="1" applyBorder="1"/>
    <xf numFmtId="0" fontId="36" fillId="31" borderId="23" xfId="0" applyFont="1" applyFill="1" applyBorder="1"/>
    <xf numFmtId="0" fontId="0" fillId="6" borderId="16" xfId="0" applyFill="1" applyBorder="1"/>
    <xf numFmtId="0" fontId="0" fillId="6" borderId="18" xfId="0" applyFill="1" applyBorder="1"/>
    <xf numFmtId="0" fontId="0" fillId="6" borderId="22" xfId="0" applyFill="1" applyBorder="1"/>
    <xf numFmtId="0" fontId="0" fillId="6" borderId="3" xfId="0" applyFill="1" applyBorder="1"/>
    <xf numFmtId="0" fontId="0" fillId="6" borderId="23" xfId="0" applyFill="1" applyBorder="1"/>
    <xf numFmtId="0" fontId="37" fillId="6" borderId="0" xfId="0" applyFont="1" applyFill="1" applyAlignment="1">
      <alignment horizontal="center" wrapText="1"/>
    </xf>
    <xf numFmtId="0" fontId="11" fillId="6" borderId="0" xfId="0" applyFont="1" applyFill="1" applyAlignment="1">
      <alignment horizontal="center"/>
    </xf>
    <xf numFmtId="0" fontId="31" fillId="6" borderId="0" xfId="0" applyFont="1" applyFill="1"/>
    <xf numFmtId="0" fontId="27" fillId="31" borderId="0" xfId="0" applyFont="1" applyFill="1"/>
    <xf numFmtId="0" fontId="40" fillId="33" borderId="26" xfId="0" applyFont="1" applyFill="1" applyBorder="1"/>
    <xf numFmtId="0" fontId="40" fillId="33" borderId="0" xfId="0" applyFont="1" applyFill="1"/>
    <xf numFmtId="0" fontId="40" fillId="33" borderId="28" xfId="0" applyFont="1" applyFill="1" applyBorder="1"/>
    <xf numFmtId="0" fontId="40" fillId="33" borderId="26" xfId="0" applyFont="1" applyFill="1" applyBorder="1" applyAlignment="1">
      <alignment horizontal="center"/>
    </xf>
    <xf numFmtId="0" fontId="40" fillId="33" borderId="29" xfId="0" applyFont="1" applyFill="1" applyBorder="1"/>
    <xf numFmtId="0" fontId="40" fillId="33" borderId="30" xfId="0" applyFont="1" applyFill="1" applyBorder="1"/>
    <xf numFmtId="0" fontId="40" fillId="33" borderId="31" xfId="0" applyFont="1" applyFill="1" applyBorder="1"/>
    <xf numFmtId="0" fontId="27" fillId="33" borderId="26" xfId="0" applyFont="1" applyFill="1" applyBorder="1"/>
    <xf numFmtId="0" fontId="27" fillId="33" borderId="0" xfId="0" applyFont="1" applyFill="1"/>
    <xf numFmtId="0" fontId="27" fillId="33" borderId="28" xfId="0" applyFont="1" applyFill="1" applyBorder="1"/>
    <xf numFmtId="0" fontId="31" fillId="31" borderId="0" xfId="0" applyFont="1" applyFill="1"/>
    <xf numFmtId="164" fontId="36" fillId="31" borderId="0" xfId="0" applyNumberFormat="1" applyFont="1" applyFill="1"/>
    <xf numFmtId="0" fontId="27" fillId="31" borderId="0" xfId="0" applyFont="1" applyFill="1" applyAlignment="1">
      <alignment horizontal="left" vertical="center" wrapText="1"/>
    </xf>
    <xf numFmtId="0" fontId="27" fillId="31" borderId="0" xfId="0" applyFont="1" applyFill="1" applyAlignment="1">
      <alignment horizontal="center" vertical="center"/>
    </xf>
    <xf numFmtId="0" fontId="36" fillId="31" borderId="0" xfId="0" quotePrefix="1" applyFont="1" applyFill="1" applyAlignment="1">
      <alignment horizontal="left"/>
    </xf>
    <xf numFmtId="9" fontId="40" fillId="33" borderId="0" xfId="0" applyNumberFormat="1" applyFont="1" applyFill="1"/>
    <xf numFmtId="10" fontId="36" fillId="31" borderId="0" xfId="0" applyNumberFormat="1" applyFont="1" applyFill="1"/>
    <xf numFmtId="0" fontId="36" fillId="31" borderId="0" xfId="0" applyFont="1" applyFill="1" applyAlignment="1">
      <alignment horizontal="center"/>
    </xf>
    <xf numFmtId="10" fontId="40" fillId="33" borderId="0" xfId="0" applyNumberFormat="1" applyFont="1" applyFill="1"/>
    <xf numFmtId="0" fontId="40" fillId="33" borderId="0" xfId="0" quotePrefix="1" applyFont="1" applyFill="1" applyAlignment="1">
      <alignment horizontal="left"/>
    </xf>
    <xf numFmtId="164" fontId="40" fillId="33" borderId="0" xfId="0" applyNumberFormat="1" applyFont="1" applyFill="1"/>
    <xf numFmtId="0" fontId="1" fillId="31" borderId="0" xfId="0" applyFont="1" applyFill="1"/>
    <xf numFmtId="0" fontId="33" fillId="5" borderId="0" xfId="0" applyFont="1" applyFill="1"/>
    <xf numFmtId="0" fontId="27" fillId="31" borderId="6" xfId="0" applyFont="1" applyFill="1" applyBorder="1"/>
    <xf numFmtId="0" fontId="27" fillId="31" borderId="13" xfId="0" applyFont="1" applyFill="1" applyBorder="1"/>
    <xf numFmtId="0" fontId="27" fillId="31" borderId="3" xfId="0" applyFont="1" applyFill="1" applyBorder="1"/>
    <xf numFmtId="0" fontId="0" fillId="6" borderId="40" xfId="0" applyFill="1" applyBorder="1"/>
    <xf numFmtId="0" fontId="27" fillId="35" borderId="0" xfId="0" applyFont="1" applyFill="1"/>
    <xf numFmtId="0" fontId="40" fillId="35" borderId="0" xfId="0" applyFont="1" applyFill="1"/>
    <xf numFmtId="0" fontId="40" fillId="35" borderId="28" xfId="0" applyFont="1" applyFill="1" applyBorder="1"/>
    <xf numFmtId="0" fontId="27" fillId="35" borderId="26" xfId="0" applyFont="1" applyFill="1" applyBorder="1"/>
    <xf numFmtId="0" fontId="53" fillId="36" borderId="24" xfId="0" applyFont="1" applyFill="1" applyBorder="1" applyAlignment="1">
      <alignment horizontal="center" vertical="center" wrapText="1"/>
    </xf>
    <xf numFmtId="0" fontId="27" fillId="36" borderId="0" xfId="0" applyFont="1" applyFill="1" applyAlignment="1">
      <alignment horizontal="center" vertical="center"/>
    </xf>
    <xf numFmtId="0" fontId="27" fillId="36" borderId="0" xfId="0" applyFont="1" applyFill="1"/>
    <xf numFmtId="0" fontId="3" fillId="6" borderId="0" xfId="0" applyFont="1" applyFill="1"/>
    <xf numFmtId="0" fontId="27" fillId="31" borderId="21" xfId="0" applyFont="1" applyFill="1" applyBorder="1"/>
    <xf numFmtId="0" fontId="27" fillId="31" borderId="23" xfId="0" applyFont="1" applyFill="1" applyBorder="1"/>
    <xf numFmtId="0" fontId="28" fillId="5" borderId="0" xfId="3" applyFont="1" applyFill="1" applyAlignment="1">
      <alignment vertical="center"/>
    </xf>
    <xf numFmtId="0" fontId="3" fillId="5" borderId="0" xfId="3" applyFont="1" applyFill="1"/>
    <xf numFmtId="0" fontId="12" fillId="5" borderId="0" xfId="3" applyFill="1"/>
    <xf numFmtId="0" fontId="1" fillId="2" borderId="0" xfId="3" applyFont="1" applyFill="1"/>
    <xf numFmtId="0" fontId="12" fillId="2" borderId="0" xfId="3" applyFill="1"/>
    <xf numFmtId="0" fontId="12" fillId="6" borderId="0" xfId="3" applyFill="1"/>
    <xf numFmtId="0" fontId="12" fillId="2" borderId="0" xfId="3" quotePrefix="1" applyFill="1" applyAlignment="1">
      <alignment horizontal="left"/>
    </xf>
    <xf numFmtId="0" fontId="51" fillId="6" borderId="0" xfId="0" applyFont="1" applyFill="1" applyAlignment="1">
      <alignment horizontal="center"/>
    </xf>
    <xf numFmtId="0" fontId="0" fillId="6" borderId="0" xfId="0" applyFill="1" applyAlignment="1">
      <alignment horizontal="center"/>
    </xf>
    <xf numFmtId="0" fontId="9" fillId="6" borderId="0" xfId="1" applyFill="1" applyAlignment="1">
      <alignment vertical="center" wrapText="1"/>
    </xf>
    <xf numFmtId="0" fontId="9" fillId="0" borderId="0" xfId="1" applyAlignment="1">
      <alignment vertical="center" wrapText="1"/>
    </xf>
    <xf numFmtId="0" fontId="51" fillId="6" borderId="0" xfId="0" applyFont="1" applyFill="1" applyAlignment="1">
      <alignment horizontal="left"/>
    </xf>
    <xf numFmtId="0" fontId="0" fillId="6" borderId="0" xfId="0" applyFill="1" applyAlignment="1">
      <alignment horizontal="left"/>
    </xf>
    <xf numFmtId="0" fontId="0" fillId="6" borderId="0" xfId="0" applyFill="1" applyAlignment="1">
      <alignment horizontal="left" wrapText="1"/>
    </xf>
    <xf numFmtId="0" fontId="54" fillId="6" borderId="0" xfId="0" applyFont="1" applyFill="1" applyAlignment="1">
      <alignment horizontal="left" wrapText="1"/>
    </xf>
    <xf numFmtId="0" fontId="9" fillId="6" borderId="0" xfId="1" applyFill="1" applyAlignment="1">
      <alignment horizontal="left"/>
    </xf>
    <xf numFmtId="0" fontId="27" fillId="33" borderId="26" xfId="0" applyFont="1" applyFill="1" applyBorder="1" applyAlignment="1">
      <alignment horizontal="center" vertical="center" wrapText="1"/>
    </xf>
    <xf numFmtId="0" fontId="27" fillId="33" borderId="0" xfId="0" applyFont="1" applyFill="1" applyAlignment="1">
      <alignment horizontal="center" vertical="center" wrapText="1"/>
    </xf>
    <xf numFmtId="0" fontId="27" fillId="33" borderId="28" xfId="0" applyFont="1" applyFill="1" applyBorder="1" applyAlignment="1">
      <alignment horizontal="center" vertical="center" wrapText="1"/>
    </xf>
    <xf numFmtId="0" fontId="27" fillId="33" borderId="29" xfId="0" applyFont="1" applyFill="1" applyBorder="1" applyAlignment="1">
      <alignment horizontal="center" vertical="center" wrapText="1"/>
    </xf>
    <xf numFmtId="0" fontId="27" fillId="33" borderId="30" xfId="0" applyFont="1" applyFill="1" applyBorder="1" applyAlignment="1">
      <alignment horizontal="center" vertical="center" wrapText="1"/>
    </xf>
    <xf numFmtId="0" fontId="27" fillId="33" borderId="31" xfId="0" applyFont="1" applyFill="1" applyBorder="1" applyAlignment="1">
      <alignment horizontal="center" vertical="center" wrapText="1"/>
    </xf>
    <xf numFmtId="0" fontId="34" fillId="5" borderId="0" xfId="0" quotePrefix="1" applyFont="1" applyFill="1" applyAlignment="1">
      <alignment horizontal="center" wrapText="1"/>
    </xf>
    <xf numFmtId="0" fontId="41" fillId="5" borderId="0" xfId="0" applyFont="1" applyFill="1" applyAlignment="1">
      <alignment horizontal="center" wrapText="1"/>
    </xf>
    <xf numFmtId="0" fontId="52" fillId="35" borderId="25" xfId="0" applyFont="1" applyFill="1" applyBorder="1" applyAlignment="1">
      <alignment horizontal="center" vertical="center"/>
    </xf>
    <xf numFmtId="0" fontId="52" fillId="35" borderId="24" xfId="0" applyFont="1" applyFill="1" applyBorder="1" applyAlignment="1">
      <alignment horizontal="center" vertical="center"/>
    </xf>
    <xf numFmtId="0" fontId="52" fillId="35" borderId="27" xfId="0" applyFont="1" applyFill="1" applyBorder="1" applyAlignment="1">
      <alignment horizontal="center" vertical="center"/>
    </xf>
    <xf numFmtId="0" fontId="27" fillId="35" borderId="26" xfId="0" applyFont="1" applyFill="1" applyBorder="1" applyAlignment="1">
      <alignment horizontal="center" vertical="center"/>
    </xf>
    <xf numFmtId="0" fontId="27" fillId="35" borderId="0" xfId="0" applyFont="1" applyFill="1" applyAlignment="1">
      <alignment horizontal="center" vertical="center"/>
    </xf>
    <xf numFmtId="0" fontId="47" fillId="6" borderId="0" xfId="0" applyFont="1" applyFill="1"/>
    <xf numFmtId="0" fontId="0" fillId="6" borderId="0" xfId="0" applyFill="1"/>
    <xf numFmtId="0" fontId="0" fillId="6" borderId="40" xfId="0" applyFill="1" applyBorder="1"/>
    <xf numFmtId="0" fontId="48" fillId="6" borderId="0" xfId="0" applyFont="1" applyFill="1"/>
    <xf numFmtId="0" fontId="49" fillId="6" borderId="0" xfId="0" applyFont="1" applyFill="1"/>
    <xf numFmtId="0" fontId="50" fillId="5" borderId="0" xfId="0" quotePrefix="1" applyFont="1" applyFill="1" applyAlignment="1">
      <alignment horizontal="center"/>
    </xf>
    <xf numFmtId="0" fontId="0" fillId="5" borderId="0" xfId="0" applyFill="1" applyAlignment="1">
      <alignment horizontal="center"/>
    </xf>
    <xf numFmtId="0" fontId="22" fillId="2" borderId="9" xfId="0" quotePrefix="1" applyFont="1" applyFill="1" applyBorder="1" applyAlignment="1">
      <alignment horizontal="right"/>
    </xf>
    <xf numFmtId="0" fontId="22" fillId="2" borderId="1" xfId="0" quotePrefix="1" applyFont="1" applyFill="1" applyBorder="1" applyAlignment="1">
      <alignment horizontal="right"/>
    </xf>
    <xf numFmtId="0" fontId="22" fillId="2" borderId="11" xfId="0" quotePrefix="1" applyFont="1" applyFill="1" applyBorder="1" applyAlignment="1">
      <alignment horizontal="right"/>
    </xf>
    <xf numFmtId="164" fontId="22" fillId="4" borderId="5" xfId="0" applyNumberFormat="1" applyFont="1" applyFill="1" applyBorder="1" applyAlignment="1">
      <alignment horizontal="center" vertical="center"/>
    </xf>
    <xf numFmtId="164" fontId="22" fillId="4" borderId="7" xfId="0" applyNumberFormat="1" applyFont="1" applyFill="1" applyBorder="1" applyAlignment="1">
      <alignment horizontal="center" vertical="center"/>
    </xf>
    <xf numFmtId="0" fontId="22" fillId="2" borderId="9" xfId="0" applyFont="1" applyFill="1" applyBorder="1" applyAlignment="1">
      <alignment horizontal="center"/>
    </xf>
    <xf numFmtId="0" fontId="22" fillId="2" borderId="11" xfId="0" applyFont="1" applyFill="1" applyBorder="1" applyAlignment="1">
      <alignment horizontal="center"/>
    </xf>
    <xf numFmtId="0" fontId="22" fillId="2" borderId="9" xfId="0" applyFont="1" applyFill="1" applyBorder="1" applyAlignment="1">
      <alignment horizontal="left"/>
    </xf>
    <xf numFmtId="0" fontId="22" fillId="2" borderId="1" xfId="0" applyFont="1" applyFill="1" applyBorder="1" applyAlignment="1">
      <alignment horizontal="left"/>
    </xf>
    <xf numFmtId="0" fontId="22" fillId="2" borderId="11" xfId="0" applyFont="1" applyFill="1" applyBorder="1" applyAlignment="1">
      <alignment horizontal="left"/>
    </xf>
    <xf numFmtId="0" fontId="22" fillId="2" borderId="12" xfId="0" applyFont="1" applyFill="1" applyBorder="1" applyAlignment="1">
      <alignment horizontal="left" wrapText="1"/>
    </xf>
    <xf numFmtId="0" fontId="22" fillId="2" borderId="6" xfId="0" applyFont="1" applyFill="1" applyBorder="1" applyAlignment="1">
      <alignment horizontal="left" wrapText="1"/>
    </xf>
    <xf numFmtId="0" fontId="22" fillId="2" borderId="13" xfId="0" applyFont="1" applyFill="1" applyBorder="1" applyAlignment="1">
      <alignment horizontal="left" wrapText="1"/>
    </xf>
    <xf numFmtId="0" fontId="22" fillId="2" borderId="14" xfId="0" applyFont="1" applyFill="1" applyBorder="1" applyAlignment="1">
      <alignment horizontal="left" wrapText="1"/>
    </xf>
    <xf numFmtId="0" fontId="22" fillId="2" borderId="3" xfId="0" applyFont="1" applyFill="1" applyBorder="1" applyAlignment="1">
      <alignment horizontal="left" wrapText="1"/>
    </xf>
    <xf numFmtId="0" fontId="22" fillId="2" borderId="15" xfId="0" applyFont="1" applyFill="1" applyBorder="1" applyAlignment="1">
      <alignment horizontal="left" wrapText="1"/>
    </xf>
    <xf numFmtId="0" fontId="22" fillId="0" borderId="9" xfId="0" applyFont="1" applyBorder="1" applyAlignment="1">
      <alignment horizontal="center" wrapText="1"/>
    </xf>
    <xf numFmtId="0" fontId="22" fillId="0" borderId="1" xfId="0" applyFont="1" applyBorder="1" applyAlignment="1">
      <alignment horizontal="center" wrapText="1"/>
    </xf>
    <xf numFmtId="0" fontId="22" fillId="0" borderId="11" xfId="0" applyFont="1" applyBorder="1" applyAlignment="1">
      <alignment horizontal="center" wrapText="1"/>
    </xf>
    <xf numFmtId="9" fontId="22" fillId="2" borderId="9" xfId="0" applyNumberFormat="1" applyFont="1" applyFill="1" applyBorder="1" applyAlignment="1">
      <alignment horizontal="center" wrapText="1"/>
    </xf>
    <xf numFmtId="9" fontId="22" fillId="2" borderId="1" xfId="0" applyNumberFormat="1" applyFont="1" applyFill="1" applyBorder="1" applyAlignment="1">
      <alignment horizontal="center" wrapText="1"/>
    </xf>
    <xf numFmtId="9" fontId="22" fillId="2" borderId="11" xfId="0" applyNumberFormat="1" applyFont="1" applyFill="1" applyBorder="1" applyAlignment="1">
      <alignment horizontal="center" wrapText="1"/>
    </xf>
    <xf numFmtId="0" fontId="22" fillId="2" borderId="9" xfId="0" applyFont="1" applyFill="1" applyBorder="1" applyAlignment="1">
      <alignment horizontal="left" vertical="top"/>
    </xf>
    <xf numFmtId="0" fontId="22" fillId="2" borderId="1" xfId="0" applyFont="1" applyFill="1" applyBorder="1" applyAlignment="1">
      <alignment horizontal="left" vertical="top"/>
    </xf>
    <xf numFmtId="0" fontId="22" fillId="2" borderId="11" xfId="0" applyFont="1" applyFill="1" applyBorder="1" applyAlignment="1">
      <alignment horizontal="left" vertical="top"/>
    </xf>
    <xf numFmtId="0" fontId="22" fillId="2" borderId="12" xfId="0" applyFont="1" applyFill="1" applyBorder="1" applyAlignment="1">
      <alignment horizontal="left" vertical="top" wrapText="1"/>
    </xf>
    <xf numFmtId="0" fontId="22" fillId="2" borderId="6" xfId="0" applyFont="1" applyFill="1" applyBorder="1" applyAlignment="1">
      <alignment horizontal="left" vertical="top" wrapText="1"/>
    </xf>
    <xf numFmtId="0" fontId="22" fillId="2" borderId="13" xfId="0" applyFont="1" applyFill="1" applyBorder="1" applyAlignment="1">
      <alignment horizontal="left" vertical="top" wrapText="1"/>
    </xf>
    <xf numFmtId="0" fontId="22" fillId="2" borderId="14" xfId="0" applyFont="1" applyFill="1" applyBorder="1" applyAlignment="1">
      <alignment horizontal="left" vertical="top" wrapText="1"/>
    </xf>
    <xf numFmtId="0" fontId="22" fillId="2" borderId="3" xfId="0" applyFont="1" applyFill="1" applyBorder="1" applyAlignment="1">
      <alignment horizontal="left" vertical="top" wrapText="1"/>
    </xf>
    <xf numFmtId="0" fontId="22" fillId="2" borderId="15" xfId="0" applyFont="1" applyFill="1" applyBorder="1" applyAlignment="1">
      <alignment horizontal="left" vertical="top" wrapText="1"/>
    </xf>
    <xf numFmtId="0" fontId="22" fillId="2" borderId="1" xfId="0" applyFont="1" applyFill="1" applyBorder="1" applyAlignment="1">
      <alignment horizontal="center"/>
    </xf>
    <xf numFmtId="0" fontId="22" fillId="0" borderId="12" xfId="0" applyFont="1" applyBorder="1" applyAlignment="1">
      <alignment horizontal="left" wrapText="1"/>
    </xf>
    <xf numFmtId="0" fontId="22" fillId="0" borderId="6" xfId="0" applyFont="1" applyBorder="1" applyAlignment="1">
      <alignment horizontal="left" wrapText="1"/>
    </xf>
    <xf numFmtId="0" fontId="22" fillId="0" borderId="13" xfId="0" applyFont="1" applyBorder="1" applyAlignment="1">
      <alignment horizontal="left" wrapText="1"/>
    </xf>
    <xf numFmtId="0" fontId="22" fillId="0" borderId="14" xfId="0" applyFont="1" applyBorder="1" applyAlignment="1">
      <alignment horizontal="left" wrapText="1"/>
    </xf>
    <xf numFmtId="0" fontId="22" fillId="0" borderId="3" xfId="0" applyFont="1" applyBorder="1" applyAlignment="1">
      <alignment horizontal="left" wrapText="1"/>
    </xf>
    <xf numFmtId="0" fontId="22" fillId="0" borderId="15" xfId="0" applyFont="1" applyBorder="1" applyAlignment="1">
      <alignment horizontal="left" wrapText="1"/>
    </xf>
    <xf numFmtId="0" fontId="22" fillId="0" borderId="12" xfId="0" applyFont="1" applyBorder="1" applyAlignment="1">
      <alignment horizontal="left" vertical="top" wrapText="1"/>
    </xf>
    <xf numFmtId="0" fontId="22" fillId="0" borderId="6" xfId="0" applyFont="1" applyBorder="1" applyAlignment="1">
      <alignment horizontal="left" vertical="top" wrapText="1"/>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3" xfId="0" applyFont="1" applyBorder="1" applyAlignment="1">
      <alignment horizontal="left" vertical="top" wrapText="1"/>
    </xf>
    <xf numFmtId="0" fontId="22" fillId="0" borderId="15" xfId="0" applyFont="1" applyBorder="1" applyAlignment="1">
      <alignment horizontal="left" vertical="top" wrapText="1"/>
    </xf>
    <xf numFmtId="0" fontId="22" fillId="2" borderId="12" xfId="0" quotePrefix="1" applyFont="1" applyFill="1" applyBorder="1" applyAlignment="1">
      <alignment horizontal="left" wrapText="1"/>
    </xf>
    <xf numFmtId="9" fontId="22" fillId="2" borderId="9" xfId="0" applyNumberFormat="1" applyFont="1" applyFill="1" applyBorder="1" applyAlignment="1">
      <alignment horizontal="center"/>
    </xf>
    <xf numFmtId="9" fontId="22" fillId="2" borderId="11" xfId="0" applyNumberFormat="1" applyFont="1" applyFill="1" applyBorder="1" applyAlignment="1">
      <alignment horizontal="center"/>
    </xf>
    <xf numFmtId="0" fontId="22" fillId="0" borderId="9" xfId="0" applyFont="1" applyBorder="1" applyAlignment="1">
      <alignment horizontal="left" wrapText="1"/>
    </xf>
    <xf numFmtId="0" fontId="22" fillId="0" borderId="1" xfId="0" applyFont="1" applyBorder="1" applyAlignment="1">
      <alignment horizontal="left" wrapText="1"/>
    </xf>
    <xf numFmtId="0" fontId="22" fillId="0" borderId="11" xfId="0" applyFont="1" applyBorder="1" applyAlignment="1">
      <alignment horizontal="left" wrapText="1"/>
    </xf>
    <xf numFmtId="0" fontId="22" fillId="2" borderId="9" xfId="0" quotePrefix="1" applyFont="1" applyFill="1" applyBorder="1" applyAlignment="1">
      <alignment horizontal="center"/>
    </xf>
    <xf numFmtId="0" fontId="22" fillId="2" borderId="1" xfId="0" quotePrefix="1" applyFont="1" applyFill="1" applyBorder="1" applyAlignment="1">
      <alignment horizontal="center"/>
    </xf>
    <xf numFmtId="0" fontId="22" fillId="2" borderId="11" xfId="0" quotePrefix="1" applyFont="1" applyFill="1" applyBorder="1" applyAlignment="1">
      <alignment horizontal="center"/>
    </xf>
    <xf numFmtId="0" fontId="22" fillId="2" borderId="12" xfId="0" quotePrefix="1" applyFont="1" applyFill="1" applyBorder="1" applyAlignment="1">
      <alignment horizontal="center" wrapText="1"/>
    </xf>
    <xf numFmtId="0" fontId="22" fillId="2" borderId="6" xfId="0" quotePrefix="1" applyFont="1" applyFill="1" applyBorder="1" applyAlignment="1">
      <alignment horizontal="center" wrapText="1"/>
    </xf>
    <xf numFmtId="0" fontId="22" fillId="2" borderId="13" xfId="0" quotePrefix="1" applyFont="1" applyFill="1" applyBorder="1" applyAlignment="1">
      <alignment horizontal="center" wrapText="1"/>
    </xf>
    <xf numFmtId="0" fontId="22" fillId="2" borderId="14" xfId="0" quotePrefix="1" applyFont="1" applyFill="1" applyBorder="1" applyAlignment="1">
      <alignment horizontal="center" wrapText="1"/>
    </xf>
    <xf numFmtId="0" fontId="22" fillId="2" borderId="3" xfId="0" quotePrefix="1" applyFont="1" applyFill="1" applyBorder="1" applyAlignment="1">
      <alignment horizontal="center" wrapText="1"/>
    </xf>
    <xf numFmtId="0" fontId="22" fillId="2" borderId="15" xfId="0" quotePrefix="1" applyFont="1" applyFill="1" applyBorder="1" applyAlignment="1">
      <alignment horizontal="center" wrapText="1"/>
    </xf>
    <xf numFmtId="0" fontId="0" fillId="2" borderId="0" xfId="0" applyFill="1" applyAlignment="1">
      <alignment horizontal="center" wrapText="1"/>
    </xf>
    <xf numFmtId="0" fontId="1" fillId="2" borderId="3" xfId="0" applyFont="1" applyFill="1" applyBorder="1" applyAlignment="1">
      <alignment horizontal="center"/>
    </xf>
    <xf numFmtId="0" fontId="0" fillId="2" borderId="9" xfId="0" applyFill="1" applyBorder="1" applyAlignment="1">
      <alignment horizontal="center"/>
    </xf>
    <xf numFmtId="0" fontId="0" fillId="2" borderId="1" xfId="0" applyFill="1" applyBorder="1" applyAlignment="1">
      <alignment horizontal="center"/>
    </xf>
    <xf numFmtId="0" fontId="0" fillId="2" borderId="11" xfId="0" applyFill="1" applyBorder="1" applyAlignment="1">
      <alignment horizontal="center"/>
    </xf>
    <xf numFmtId="0" fontId="22" fillId="2" borderId="12"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0" fillId="2" borderId="3" xfId="0" applyFill="1" applyBorder="1" applyAlignment="1">
      <alignment horizontal="center"/>
    </xf>
    <xf numFmtId="0" fontId="8" fillId="23" borderId="9" xfId="0" quotePrefix="1" applyFont="1" applyFill="1" applyBorder="1" applyAlignment="1">
      <alignment horizontal="center"/>
    </xf>
    <xf numFmtId="0" fontId="8" fillId="23" borderId="11" xfId="0" quotePrefix="1" applyFont="1" applyFill="1" applyBorder="1" applyAlignment="1">
      <alignment horizontal="center"/>
    </xf>
    <xf numFmtId="0" fontId="8" fillId="11" borderId="9" xfId="0" quotePrefix="1" applyFont="1" applyFill="1" applyBorder="1" applyAlignment="1">
      <alignment horizontal="center"/>
    </xf>
    <xf numFmtId="0" fontId="8" fillId="11" borderId="11" xfId="0" quotePrefix="1" applyFont="1" applyFill="1" applyBorder="1" applyAlignment="1">
      <alignment horizontal="center"/>
    </xf>
    <xf numFmtId="0" fontId="3" fillId="13" borderId="9" xfId="0" quotePrefix="1" applyFont="1" applyFill="1" applyBorder="1" applyAlignment="1">
      <alignment horizontal="center"/>
    </xf>
    <xf numFmtId="0" fontId="3" fillId="13" borderId="11" xfId="0" quotePrefix="1" applyFont="1" applyFill="1" applyBorder="1" applyAlignment="1">
      <alignment horizontal="center"/>
    </xf>
    <xf numFmtId="0" fontId="8" fillId="15" borderId="9" xfId="0" quotePrefix="1" applyFont="1" applyFill="1" applyBorder="1" applyAlignment="1">
      <alignment horizontal="center"/>
    </xf>
    <xf numFmtId="0" fontId="8" fillId="15" borderId="11" xfId="0" quotePrefix="1" applyFont="1" applyFill="1" applyBorder="1" applyAlignment="1">
      <alignment horizontal="center"/>
    </xf>
    <xf numFmtId="0" fontId="8" fillId="17" borderId="9" xfId="0" applyFont="1" applyFill="1" applyBorder="1" applyAlignment="1">
      <alignment horizontal="center"/>
    </xf>
    <xf numFmtId="0" fontId="8" fillId="17" borderId="11" xfId="0" applyFont="1" applyFill="1" applyBorder="1" applyAlignment="1">
      <alignment horizontal="center"/>
    </xf>
    <xf numFmtId="0" fontId="8" fillId="19" borderId="9" xfId="0" applyFont="1" applyFill="1" applyBorder="1" applyAlignment="1">
      <alignment horizontal="center"/>
    </xf>
    <xf numFmtId="0" fontId="8" fillId="19" borderId="11" xfId="0" applyFont="1" applyFill="1" applyBorder="1" applyAlignment="1">
      <alignment horizontal="center"/>
    </xf>
    <xf numFmtId="0" fontId="8" fillId="28" borderId="9" xfId="0" applyFont="1" applyFill="1" applyBorder="1" applyAlignment="1">
      <alignment horizontal="center"/>
    </xf>
    <xf numFmtId="0" fontId="8" fillId="28" borderId="11" xfId="0" applyFont="1" applyFill="1" applyBorder="1" applyAlignment="1">
      <alignment horizontal="center"/>
    </xf>
    <xf numFmtId="0" fontId="8" fillId="24" borderId="9" xfId="0" applyFont="1" applyFill="1" applyBorder="1" applyAlignment="1">
      <alignment horizontal="center"/>
    </xf>
    <xf numFmtId="0" fontId="8" fillId="24" borderId="11" xfId="0" applyFont="1" applyFill="1" applyBorder="1" applyAlignment="1">
      <alignment horizontal="center"/>
    </xf>
    <xf numFmtId="0" fontId="8" fillId="27" borderId="9" xfId="0" applyFont="1" applyFill="1" applyBorder="1" applyAlignment="1">
      <alignment horizontal="center"/>
    </xf>
    <xf numFmtId="0" fontId="8" fillId="27" borderId="11" xfId="0" applyFont="1" applyFill="1" applyBorder="1" applyAlignment="1">
      <alignment horizontal="center"/>
    </xf>
    <xf numFmtId="0" fontId="0" fillId="2" borderId="0" xfId="0" quotePrefix="1" applyFill="1" applyAlignment="1">
      <alignment horizontal="right" vertical="center"/>
    </xf>
    <xf numFmtId="0" fontId="0" fillId="2" borderId="10" xfId="0" quotePrefix="1" applyFill="1" applyBorder="1" applyAlignment="1">
      <alignment horizontal="right" vertical="center"/>
    </xf>
    <xf numFmtId="0" fontId="6" fillId="2" borderId="9" xfId="0" applyFont="1" applyFill="1" applyBorder="1" applyAlignment="1">
      <alignment horizontal="center"/>
    </xf>
    <xf numFmtId="0" fontId="6" fillId="2" borderId="1" xfId="0" applyFont="1" applyFill="1" applyBorder="1" applyAlignment="1">
      <alignment horizontal="center"/>
    </xf>
    <xf numFmtId="0" fontId="6" fillId="2" borderId="11" xfId="0" applyFont="1" applyFill="1" applyBorder="1" applyAlignment="1">
      <alignment horizontal="center"/>
    </xf>
    <xf numFmtId="0" fontId="7" fillId="2" borderId="9" xfId="0" applyFont="1" applyFill="1" applyBorder="1" applyAlignment="1">
      <alignment horizontal="center"/>
    </xf>
    <xf numFmtId="0" fontId="7" fillId="2" borderId="1" xfId="0" applyFont="1" applyFill="1" applyBorder="1" applyAlignment="1">
      <alignment horizontal="center"/>
    </xf>
    <xf numFmtId="0" fontId="7" fillId="2" borderId="11" xfId="0" applyFont="1" applyFill="1" applyBorder="1" applyAlignment="1">
      <alignment horizontal="center"/>
    </xf>
    <xf numFmtId="0" fontId="0" fillId="4" borderId="12"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9" xfId="0" applyFill="1" applyBorder="1" applyAlignment="1">
      <alignment horizontal="center"/>
    </xf>
    <xf numFmtId="0" fontId="0" fillId="4" borderId="11" xfId="0" applyFill="1" applyBorder="1" applyAlignment="1">
      <alignment horizontal="center"/>
    </xf>
    <xf numFmtId="164" fontId="0" fillId="4" borderId="9" xfId="0" applyNumberFormat="1" applyFill="1" applyBorder="1" applyAlignment="1">
      <alignment horizontal="center"/>
    </xf>
    <xf numFmtId="164" fontId="0" fillId="4" borderId="11" xfId="0" applyNumberFormat="1" applyFill="1" applyBorder="1" applyAlignment="1">
      <alignment horizontal="center"/>
    </xf>
    <xf numFmtId="0" fontId="3" fillId="9" borderId="9" xfId="0" quotePrefix="1" applyFont="1" applyFill="1" applyBorder="1" applyAlignment="1">
      <alignment horizontal="center"/>
    </xf>
    <xf numFmtId="0" fontId="3" fillId="9" borderId="11" xfId="0" quotePrefix="1" applyFont="1" applyFill="1" applyBorder="1" applyAlignment="1">
      <alignment horizontal="center"/>
    </xf>
    <xf numFmtId="0" fontId="0" fillId="4" borderId="9" xfId="0" quotePrefix="1" applyFill="1" applyBorder="1" applyAlignment="1">
      <alignment horizontal="center"/>
    </xf>
    <xf numFmtId="0" fontId="0" fillId="4" borderId="11" xfId="0" quotePrefix="1" applyFill="1" applyBorder="1" applyAlignment="1">
      <alignment horizontal="center"/>
    </xf>
    <xf numFmtId="0" fontId="0" fillId="2" borderId="9" xfId="0" applyFill="1" applyBorder="1" applyAlignment="1">
      <alignment horizontal="left"/>
    </xf>
    <xf numFmtId="0" fontId="0" fillId="2" borderId="11" xfId="0" applyFill="1" applyBorder="1" applyAlignment="1">
      <alignment horizontal="left"/>
    </xf>
    <xf numFmtId="0" fontId="23" fillId="2" borderId="9" xfId="0" quotePrefix="1" applyFont="1" applyFill="1" applyBorder="1" applyAlignment="1">
      <alignment horizontal="right"/>
    </xf>
    <xf numFmtId="0" fontId="23" fillId="2" borderId="1" xfId="0" quotePrefix="1" applyFont="1" applyFill="1" applyBorder="1" applyAlignment="1">
      <alignment horizontal="right"/>
    </xf>
    <xf numFmtId="0" fontId="23" fillId="2" borderId="11" xfId="0" quotePrefix="1" applyFont="1" applyFill="1" applyBorder="1" applyAlignment="1">
      <alignment horizontal="right"/>
    </xf>
    <xf numFmtId="0" fontId="22" fillId="0" borderId="9" xfId="0" applyFont="1" applyBorder="1" applyAlignment="1">
      <alignment horizontal="center"/>
    </xf>
    <xf numFmtId="0" fontId="22" fillId="0" borderId="11" xfId="0" applyFont="1" applyBorder="1" applyAlignment="1">
      <alignment horizontal="center"/>
    </xf>
    <xf numFmtId="0" fontId="22" fillId="2" borderId="9" xfId="0" quotePrefix="1" applyFont="1" applyFill="1" applyBorder="1" applyAlignment="1">
      <alignment horizontal="left"/>
    </xf>
    <xf numFmtId="0" fontId="22" fillId="2" borderId="1" xfId="0" quotePrefix="1" applyFont="1" applyFill="1" applyBorder="1" applyAlignment="1">
      <alignment horizontal="left"/>
    </xf>
    <xf numFmtId="0" fontId="22" fillId="2" borderId="11" xfId="0" quotePrefix="1" applyFont="1" applyFill="1" applyBorder="1" applyAlignment="1">
      <alignment horizontal="left"/>
    </xf>
    <xf numFmtId="0" fontId="22" fillId="2" borderId="0" xfId="0" applyFont="1" applyFill="1" applyAlignment="1">
      <alignment horizontal="center"/>
    </xf>
    <xf numFmtId="164" fontId="22" fillId="7" borderId="5" xfId="0" applyNumberFormat="1" applyFont="1" applyFill="1" applyBorder="1" applyAlignment="1">
      <alignment horizontal="center" vertical="center"/>
    </xf>
    <xf numFmtId="164" fontId="22" fillId="7" borderId="7" xfId="0" applyNumberFormat="1" applyFont="1" applyFill="1" applyBorder="1" applyAlignment="1">
      <alignment horizontal="center" vertical="center"/>
    </xf>
    <xf numFmtId="0" fontId="22" fillId="2" borderId="9" xfId="0" applyFont="1" applyFill="1" applyBorder="1" applyAlignment="1">
      <alignment horizontal="left" vertical="top" wrapText="1"/>
    </xf>
    <xf numFmtId="0" fontId="22" fillId="2" borderId="1" xfId="0" applyFont="1" applyFill="1" applyBorder="1" applyAlignment="1">
      <alignment horizontal="left" vertical="top" wrapText="1"/>
    </xf>
    <xf numFmtId="0" fontId="22" fillId="2" borderId="11" xfId="0" applyFont="1" applyFill="1" applyBorder="1" applyAlignment="1">
      <alignment horizontal="left" vertical="top" wrapText="1"/>
    </xf>
    <xf numFmtId="1" fontId="22" fillId="4" borderId="5" xfId="0" applyNumberFormat="1" applyFont="1" applyFill="1" applyBorder="1" applyAlignment="1">
      <alignment horizontal="center" vertical="center"/>
    </xf>
    <xf numFmtId="1" fontId="22" fillId="4" borderId="7" xfId="0" applyNumberFormat="1" applyFont="1" applyFill="1" applyBorder="1" applyAlignment="1">
      <alignment horizontal="center" vertical="center"/>
    </xf>
    <xf numFmtId="9" fontId="22" fillId="2" borderId="1" xfId="0" applyNumberFormat="1" applyFont="1" applyFill="1" applyBorder="1" applyAlignment="1">
      <alignment horizontal="center"/>
    </xf>
    <xf numFmtId="0" fontId="22" fillId="2" borderId="8" xfId="0" applyFont="1" applyFill="1" applyBorder="1" applyAlignment="1">
      <alignment horizontal="left" vertical="top" wrapText="1"/>
    </xf>
    <xf numFmtId="0" fontId="22" fillId="2" borderId="0" xfId="0" applyFont="1" applyFill="1" applyAlignment="1">
      <alignment horizontal="left" vertical="top" wrapText="1"/>
    </xf>
    <xf numFmtId="0" fontId="22" fillId="2" borderId="10" xfId="0" applyFont="1" applyFill="1" applyBorder="1" applyAlignment="1">
      <alignment horizontal="left" vertical="top" wrapText="1"/>
    </xf>
    <xf numFmtId="164" fontId="22" fillId="4" borderId="4" xfId="0" applyNumberFormat="1" applyFont="1" applyFill="1" applyBorder="1" applyAlignment="1">
      <alignment horizontal="center" vertical="center"/>
    </xf>
    <xf numFmtId="0" fontId="22" fillId="2" borderId="8" xfId="0" applyFont="1" applyFill="1" applyBorder="1" applyAlignment="1">
      <alignment horizontal="left" wrapText="1"/>
    </xf>
    <xf numFmtId="0" fontId="22" fillId="2" borderId="0" xfId="0" applyFont="1" applyFill="1" applyAlignment="1">
      <alignment horizontal="left" wrapText="1"/>
    </xf>
    <xf numFmtId="0" fontId="22" fillId="2" borderId="10" xfId="0" applyFont="1" applyFill="1" applyBorder="1" applyAlignment="1">
      <alignment horizontal="left" wrapText="1"/>
    </xf>
    <xf numFmtId="0" fontId="25" fillId="2" borderId="12" xfId="0" applyFont="1" applyFill="1" applyBorder="1" applyAlignment="1">
      <alignment horizontal="left" wrapText="1"/>
    </xf>
    <xf numFmtId="0" fontId="25" fillId="2" borderId="6" xfId="0" applyFont="1" applyFill="1" applyBorder="1" applyAlignment="1">
      <alignment horizontal="left" wrapText="1"/>
    </xf>
    <xf numFmtId="0" fontId="25" fillId="2" borderId="13" xfId="0" applyFont="1" applyFill="1" applyBorder="1" applyAlignment="1">
      <alignment horizontal="left" wrapText="1"/>
    </xf>
    <xf numFmtId="0" fontId="25" fillId="2" borderId="8" xfId="0" applyFont="1" applyFill="1" applyBorder="1" applyAlignment="1">
      <alignment horizontal="left" wrapText="1"/>
    </xf>
    <xf numFmtId="0" fontId="25" fillId="2" borderId="0" xfId="0" applyFont="1" applyFill="1" applyAlignment="1">
      <alignment horizontal="left" wrapText="1"/>
    </xf>
    <xf numFmtId="0" fontId="25" fillId="2" borderId="10" xfId="0" applyFont="1" applyFill="1" applyBorder="1" applyAlignment="1">
      <alignment horizontal="left" wrapText="1"/>
    </xf>
    <xf numFmtId="0" fontId="25" fillId="2" borderId="14" xfId="0" applyFont="1" applyFill="1" applyBorder="1" applyAlignment="1">
      <alignment horizontal="left" wrapText="1"/>
    </xf>
    <xf numFmtId="0" fontId="25" fillId="2" borderId="3" xfId="0" applyFont="1" applyFill="1" applyBorder="1" applyAlignment="1">
      <alignment horizontal="left" wrapText="1"/>
    </xf>
    <xf numFmtId="0" fontId="25" fillId="2" borderId="15" xfId="0" applyFont="1" applyFill="1" applyBorder="1" applyAlignment="1">
      <alignment horizontal="left" wrapText="1"/>
    </xf>
    <xf numFmtId="0" fontId="22" fillId="3" borderId="9" xfId="0" applyFont="1" applyFill="1" applyBorder="1" applyAlignment="1">
      <alignment horizontal="left"/>
    </xf>
    <xf numFmtId="0" fontId="22" fillId="3" borderId="1" xfId="0" applyFont="1" applyFill="1" applyBorder="1" applyAlignment="1">
      <alignment horizontal="left"/>
    </xf>
    <xf numFmtId="0" fontId="22" fillId="3" borderId="11" xfId="0" applyFont="1" applyFill="1" applyBorder="1" applyAlignment="1">
      <alignment horizontal="left"/>
    </xf>
    <xf numFmtId="0" fontId="12" fillId="6" borderId="0" xfId="3" applyFill="1" applyAlignment="1">
      <alignment horizontal="left" wrapText="1"/>
    </xf>
    <xf numFmtId="0" fontId="12" fillId="6" borderId="0" xfId="3" applyFill="1" applyAlignment="1">
      <alignment horizontal="left"/>
    </xf>
    <xf numFmtId="0" fontId="29" fillId="5" borderId="0" xfId="3" quotePrefix="1" applyFont="1" applyFill="1" applyAlignment="1">
      <alignment horizontal="center" vertical="center"/>
    </xf>
    <xf numFmtId="0" fontId="29" fillId="5" borderId="0" xfId="3" applyFont="1" applyFill="1" applyAlignment="1">
      <alignment horizontal="center" vertical="center"/>
    </xf>
    <xf numFmtId="0" fontId="12" fillId="6" borderId="0" xfId="3" applyFill="1" applyAlignment="1">
      <alignment horizontal="left" vertical="top" wrapText="1"/>
    </xf>
    <xf numFmtId="0" fontId="12" fillId="6" borderId="0" xfId="3" applyFill="1" applyAlignment="1">
      <alignment horizontal="left" vertical="top"/>
    </xf>
    <xf numFmtId="0" fontId="39" fillId="5" borderId="0" xfId="3" applyFont="1" applyFill="1" applyAlignment="1">
      <alignment horizontal="left"/>
    </xf>
    <xf numFmtId="0" fontId="15" fillId="6" borderId="0" xfId="0" applyFont="1" applyFill="1" applyAlignment="1">
      <alignment horizontal="left" wrapText="1"/>
    </xf>
    <xf numFmtId="0" fontId="0" fillId="0" borderId="0" xfId="0" applyAlignment="1">
      <alignment horizontal="left" wrapText="1"/>
    </xf>
    <xf numFmtId="0" fontId="27" fillId="31" borderId="0" xfId="0" applyFont="1" applyFill="1" applyAlignment="1">
      <alignment wrapText="1"/>
    </xf>
    <xf numFmtId="0" fontId="32" fillId="30" borderId="0" xfId="0" applyFont="1" applyFill="1" applyAlignment="1">
      <alignment horizontal="left" vertical="center" wrapText="1"/>
    </xf>
    <xf numFmtId="0" fontId="31" fillId="30" borderId="0" xfId="0" applyFont="1" applyFill="1" applyAlignment="1">
      <alignment horizontal="left" vertical="center" wrapText="1"/>
    </xf>
    <xf numFmtId="0" fontId="9" fillId="31" borderId="0" xfId="1" applyFill="1" applyAlignment="1">
      <alignment vertical="top" wrapText="1"/>
    </xf>
    <xf numFmtId="0" fontId="9" fillId="0" borderId="0" xfId="1" applyAlignment="1">
      <alignment vertical="top" wrapText="1"/>
    </xf>
    <xf numFmtId="0" fontId="27" fillId="31" borderId="0" xfId="0" applyFont="1" applyFill="1" applyAlignment="1">
      <alignment vertical="center" wrapText="1"/>
    </xf>
    <xf numFmtId="0" fontId="0" fillId="0" borderId="0" xfId="0" applyAlignment="1">
      <alignment vertical="center" wrapText="1"/>
    </xf>
    <xf numFmtId="0" fontId="30" fillId="29" borderId="0" xfId="0" applyFont="1" applyFill="1" applyAlignment="1">
      <alignment horizontal="left" wrapText="1"/>
    </xf>
    <xf numFmtId="0" fontId="39" fillId="5" borderId="0" xfId="0" applyFont="1" applyFill="1" applyAlignment="1">
      <alignment horizontal="center"/>
    </xf>
    <xf numFmtId="0" fontId="9" fillId="6" borderId="0" xfId="1" applyFill="1" applyAlignment="1">
      <alignment vertical="top" wrapText="1"/>
    </xf>
    <xf numFmtId="0" fontId="15" fillId="6" borderId="0" xfId="0" quotePrefix="1" applyFont="1" applyFill="1" applyAlignment="1">
      <alignment horizontal="left" wrapText="1"/>
    </xf>
    <xf numFmtId="0" fontId="39" fillId="30" borderId="0" xfId="0" applyFont="1" applyFill="1" applyAlignment="1">
      <alignment horizontal="center"/>
    </xf>
    <xf numFmtId="0" fontId="27" fillId="31" borderId="0" xfId="0" applyFont="1" applyFill="1"/>
    <xf numFmtId="0" fontId="30" fillId="32" borderId="0" xfId="0" applyFont="1" applyFill="1" applyAlignment="1">
      <alignment horizontal="left" wrapText="1"/>
    </xf>
    <xf numFmtId="0" fontId="0" fillId="32" borderId="0" xfId="0" applyFill="1" applyAlignment="1">
      <alignment horizontal="left" wrapText="1"/>
    </xf>
    <xf numFmtId="0" fontId="31" fillId="6" borderId="0" xfId="0" applyFont="1" applyFill="1" applyAlignment="1">
      <alignment horizontal="center"/>
    </xf>
    <xf numFmtId="0" fontId="27" fillId="33" borderId="25" xfId="0" applyFont="1" applyFill="1" applyBorder="1" applyAlignment="1">
      <alignment vertical="center" wrapText="1"/>
    </xf>
    <xf numFmtId="0" fontId="27" fillId="33" borderId="24" xfId="0" applyFont="1" applyFill="1" applyBorder="1" applyAlignment="1">
      <alignment vertical="center" wrapText="1"/>
    </xf>
    <xf numFmtId="0" fontId="27" fillId="33" borderId="27" xfId="0" applyFont="1" applyFill="1" applyBorder="1" applyAlignment="1">
      <alignment vertical="center" wrapText="1"/>
    </xf>
    <xf numFmtId="0" fontId="30" fillId="29" borderId="24" xfId="0" applyFont="1" applyFill="1" applyBorder="1" applyAlignment="1">
      <alignment horizontal="left" wrapText="1"/>
    </xf>
    <xf numFmtId="0" fontId="0" fillId="0" borderId="24" xfId="0" applyBorder="1" applyAlignment="1">
      <alignment horizontal="left" wrapText="1"/>
    </xf>
    <xf numFmtId="0" fontId="32" fillId="30" borderId="26" xfId="0" applyFont="1" applyFill="1" applyBorder="1" applyAlignment="1">
      <alignment horizontal="left" vertical="center" wrapText="1"/>
    </xf>
    <xf numFmtId="0" fontId="31" fillId="30" borderId="28" xfId="0" applyFont="1" applyFill="1" applyBorder="1" applyAlignment="1">
      <alignment horizontal="left" vertical="center" wrapText="1"/>
    </xf>
    <xf numFmtId="0" fontId="27" fillId="33" borderId="29" xfId="0" applyFont="1" applyFill="1"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29" fillId="5" borderId="0" xfId="0" applyFont="1" applyFill="1" applyAlignment="1">
      <alignment horizontal="center" vertical="center"/>
    </xf>
    <xf numFmtId="0" fontId="38" fillId="5" borderId="0" xfId="0" applyFont="1" applyFill="1" applyAlignment="1">
      <alignment horizontal="center" vertical="center" wrapText="1"/>
    </xf>
    <xf numFmtId="0" fontId="0" fillId="6" borderId="0" xfId="0" applyFill="1" applyAlignment="1">
      <alignment horizontal="center" vertical="center" wrapText="1"/>
    </xf>
    <xf numFmtId="0" fontId="36" fillId="31" borderId="0" xfId="0" applyFont="1" applyFill="1" applyAlignment="1">
      <alignment vertical="center" wrapText="1"/>
    </xf>
    <xf numFmtId="0" fontId="35" fillId="30" borderId="0" xfId="0" applyFont="1" applyFill="1" applyAlignment="1">
      <alignment horizontal="left" vertical="center" wrapText="1"/>
    </xf>
    <xf numFmtId="0" fontId="0" fillId="6" borderId="0" xfId="0" applyFill="1" applyAlignment="1">
      <alignment horizontal="left" vertical="center" wrapText="1"/>
    </xf>
    <xf numFmtId="0" fontId="39" fillId="34" borderId="0" xfId="0" applyFont="1" applyFill="1" applyAlignment="1">
      <alignment horizontal="center" vertical="center" wrapText="1"/>
    </xf>
    <xf numFmtId="0" fontId="31" fillId="34" borderId="0" xfId="0" quotePrefix="1" applyFont="1" applyFill="1" applyAlignment="1">
      <alignment horizontal="center" vertical="center" wrapText="1"/>
    </xf>
    <xf numFmtId="0" fontId="31" fillId="34" borderId="24" xfId="0" applyFont="1" applyFill="1" applyBorder="1" applyAlignment="1">
      <alignment horizontal="center" vertical="center" wrapText="1"/>
    </xf>
    <xf numFmtId="0" fontId="40" fillId="33" borderId="24" xfId="0" applyFont="1" applyFill="1" applyBorder="1" applyAlignment="1">
      <alignment horizontal="center" vertical="center" wrapText="1"/>
    </xf>
    <xf numFmtId="0" fontId="9" fillId="31" borderId="0" xfId="1" applyFill="1" applyAlignment="1">
      <alignment vertical="center" wrapText="1"/>
    </xf>
    <xf numFmtId="0" fontId="31" fillId="30" borderId="25" xfId="0" applyFont="1" applyFill="1" applyBorder="1" applyAlignment="1">
      <alignment horizontal="left" vertical="center" wrapText="1"/>
    </xf>
    <xf numFmtId="0" fontId="40" fillId="33" borderId="24" xfId="0" applyFont="1" applyFill="1" applyBorder="1" applyAlignment="1">
      <alignment horizontal="left" vertical="center" wrapText="1"/>
    </xf>
    <xf numFmtId="0" fontId="27" fillId="33" borderId="26" xfId="0" applyFont="1" applyFill="1" applyBorder="1" applyAlignment="1">
      <alignment wrapText="1"/>
    </xf>
    <xf numFmtId="0" fontId="27" fillId="33" borderId="0" xfId="0" applyFont="1" applyFill="1" applyAlignment="1">
      <alignment wrapText="1"/>
    </xf>
    <xf numFmtId="0" fontId="27" fillId="33" borderId="28" xfId="0" applyFont="1" applyFill="1" applyBorder="1" applyAlignment="1">
      <alignment wrapText="1"/>
    </xf>
    <xf numFmtId="0" fontId="36" fillId="31" borderId="0" xfId="0" applyFont="1" applyFill="1"/>
    <xf numFmtId="0" fontId="27" fillId="33" borderId="25" xfId="0" applyFont="1" applyFill="1" applyBorder="1"/>
    <xf numFmtId="0" fontId="40" fillId="33" borderId="24" xfId="0" applyFont="1" applyFill="1" applyBorder="1"/>
    <xf numFmtId="0" fontId="40" fillId="33" borderId="27" xfId="0" applyFont="1" applyFill="1" applyBorder="1"/>
    <xf numFmtId="0" fontId="27" fillId="33" borderId="26" xfId="0" applyFont="1" applyFill="1" applyBorder="1" applyAlignment="1">
      <alignment vertical="center" wrapText="1"/>
    </xf>
    <xf numFmtId="0" fontId="0" fillId="0" borderId="28" xfId="0" applyBorder="1" applyAlignment="1">
      <alignment vertical="center" wrapText="1"/>
    </xf>
    <xf numFmtId="0" fontId="30" fillId="29" borderId="29" xfId="0" applyFont="1" applyFill="1"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39" fillId="5" borderId="24" xfId="0" applyFont="1" applyFill="1" applyBorder="1" applyAlignment="1">
      <alignment horizontal="center"/>
    </xf>
    <xf numFmtId="0" fontId="0" fillId="6" borderId="24" xfId="0" applyFill="1" applyBorder="1" applyAlignment="1">
      <alignment horizontal="center"/>
    </xf>
    <xf numFmtId="0" fontId="27" fillId="33" borderId="25" xfId="0" applyFont="1" applyFill="1" applyBorder="1" applyAlignment="1">
      <alignment horizontal="left" vertical="center" wrapText="1"/>
    </xf>
    <xf numFmtId="0" fontId="27" fillId="33" borderId="24" xfId="0" applyFont="1" applyFill="1" applyBorder="1" applyAlignment="1">
      <alignment horizontal="left" vertical="center" wrapText="1"/>
    </xf>
    <xf numFmtId="0" fontId="27" fillId="33" borderId="27" xfId="0" applyFont="1" applyFill="1" applyBorder="1" applyAlignment="1">
      <alignment horizontal="left" vertical="center" wrapText="1"/>
    </xf>
    <xf numFmtId="0" fontId="42" fillId="31" borderId="0" xfId="0" applyFont="1" applyFill="1" applyAlignment="1">
      <alignment vertical="center" wrapText="1"/>
    </xf>
    <xf numFmtId="0" fontId="43" fillId="5" borderId="0" xfId="0" applyFont="1" applyFill="1" applyAlignment="1">
      <alignment horizontal="center"/>
    </xf>
    <xf numFmtId="0" fontId="31" fillId="5" borderId="0" xfId="0" applyFont="1" applyFill="1" applyAlignment="1">
      <alignment horizontal="center"/>
    </xf>
    <xf numFmtId="0" fontId="44" fillId="29" borderId="0" xfId="0" applyFont="1" applyFill="1" applyAlignment="1">
      <alignment horizontal="left"/>
    </xf>
    <xf numFmtId="0" fontId="31" fillId="29" borderId="0" xfId="0" applyFont="1" applyFill="1" applyAlignment="1">
      <alignment horizontal="left"/>
    </xf>
    <xf numFmtId="0" fontId="0" fillId="31" borderId="0" xfId="0" applyFill="1"/>
    <xf numFmtId="0" fontId="45" fillId="31" borderId="33" xfId="0" applyFont="1" applyFill="1" applyBorder="1" applyAlignment="1">
      <alignment horizontal="center" vertical="center" wrapText="1"/>
    </xf>
    <xf numFmtId="0" fontId="1" fillId="31" borderId="32" xfId="0" applyFont="1" applyFill="1" applyBorder="1" applyAlignment="1">
      <alignment horizontal="center" vertical="center"/>
    </xf>
    <xf numFmtId="0" fontId="1" fillId="31" borderId="35" xfId="0" applyFont="1" applyFill="1" applyBorder="1" applyAlignment="1">
      <alignment horizontal="center" vertical="center"/>
    </xf>
    <xf numFmtId="0" fontId="1" fillId="31" borderId="34" xfId="0" applyFont="1" applyFill="1" applyBorder="1" applyAlignment="1">
      <alignment horizontal="center" vertical="center"/>
    </xf>
    <xf numFmtId="0" fontId="1" fillId="31" borderId="0" xfId="0" applyFont="1" applyFill="1" applyAlignment="1">
      <alignment horizontal="center" vertical="center"/>
    </xf>
    <xf numFmtId="0" fontId="1" fillId="31" borderId="36" xfId="0" applyFont="1" applyFill="1" applyBorder="1" applyAlignment="1">
      <alignment horizontal="center" vertical="center"/>
    </xf>
    <xf numFmtId="0" fontId="1" fillId="31" borderId="37" xfId="0" applyFont="1" applyFill="1" applyBorder="1" applyAlignment="1">
      <alignment horizontal="center" vertical="center"/>
    </xf>
    <xf numFmtId="0" fontId="1" fillId="31" borderId="38" xfId="0" applyFont="1" applyFill="1" applyBorder="1" applyAlignment="1">
      <alignment horizontal="center" vertical="center"/>
    </xf>
    <xf numFmtId="0" fontId="1" fillId="31" borderId="39" xfId="0" applyFont="1" applyFill="1" applyBorder="1" applyAlignment="1">
      <alignment horizontal="center" vertical="center"/>
    </xf>
    <xf numFmtId="0" fontId="0" fillId="31" borderId="0" xfId="0" applyFill="1" applyAlignment="1">
      <alignment vertical="top" wrapText="1"/>
    </xf>
    <xf numFmtId="0" fontId="46" fillId="29" borderId="0" xfId="0" applyFont="1" applyFill="1" applyAlignment="1">
      <alignment horizontal="left" wrapText="1"/>
    </xf>
    <xf numFmtId="0" fontId="36" fillId="0" borderId="0" xfId="0" applyFont="1" applyAlignment="1">
      <alignment horizontal="left" wrapText="1"/>
    </xf>
    <xf numFmtId="0" fontId="27" fillId="31" borderId="12" xfId="0" applyFont="1" applyFill="1" applyBorder="1" applyAlignment="1">
      <alignment horizontal="left" vertical="center" wrapText="1"/>
    </xf>
    <xf numFmtId="0" fontId="27" fillId="31" borderId="6" xfId="0" applyFont="1" applyFill="1" applyBorder="1" applyAlignment="1">
      <alignment horizontal="left" vertical="center" wrapText="1"/>
    </xf>
    <xf numFmtId="0" fontId="27" fillId="31" borderId="13" xfId="0" applyFont="1" applyFill="1" applyBorder="1" applyAlignment="1">
      <alignment horizontal="left" vertical="center" wrapText="1"/>
    </xf>
    <xf numFmtId="0" fontId="27" fillId="31" borderId="8" xfId="0" applyFont="1" applyFill="1" applyBorder="1" applyAlignment="1">
      <alignment horizontal="left" vertical="center" wrapText="1"/>
    </xf>
    <xf numFmtId="0" fontId="27" fillId="31" borderId="0" xfId="0" applyFont="1" applyFill="1" applyAlignment="1">
      <alignment horizontal="left" vertical="center" wrapText="1"/>
    </xf>
    <xf numFmtId="0" fontId="27" fillId="31" borderId="10" xfId="0" applyFont="1" applyFill="1" applyBorder="1" applyAlignment="1">
      <alignment horizontal="left" vertical="center" wrapText="1"/>
    </xf>
    <xf numFmtId="0" fontId="27" fillId="31" borderId="14" xfId="0" applyFont="1" applyFill="1" applyBorder="1" applyAlignment="1">
      <alignment horizontal="left" vertical="center" wrapText="1"/>
    </xf>
    <xf numFmtId="0" fontId="27" fillId="31" borderId="3" xfId="0" applyFont="1" applyFill="1" applyBorder="1" applyAlignment="1">
      <alignment horizontal="left" vertical="center" wrapText="1"/>
    </xf>
    <xf numFmtId="0" fontId="27" fillId="31" borderId="15" xfId="0" applyFont="1" applyFill="1" applyBorder="1" applyAlignment="1">
      <alignment horizontal="left" vertical="center" wrapText="1"/>
    </xf>
    <xf numFmtId="0" fontId="30" fillId="29" borderId="6" xfId="0" applyFont="1" applyFill="1" applyBorder="1" applyAlignment="1">
      <alignment horizontal="center" wrapText="1"/>
    </xf>
    <xf numFmtId="0" fontId="0" fillId="0" borderId="6" xfId="0" applyBorder="1" applyAlignment="1">
      <alignment horizontal="center" wrapText="1"/>
    </xf>
    <xf numFmtId="0" fontId="42" fillId="31" borderId="0" xfId="0" applyFont="1" applyFill="1"/>
    <xf numFmtId="0" fontId="27" fillId="31" borderId="0" xfId="0" quotePrefix="1" applyFont="1" applyFill="1" applyAlignment="1">
      <alignment horizontal="left" vertical="center" wrapText="1"/>
    </xf>
    <xf numFmtId="0" fontId="27" fillId="31" borderId="20" xfId="0" quotePrefix="1" applyFont="1" applyFill="1" applyBorder="1" applyAlignment="1">
      <alignment horizontal="left" vertical="center" wrapText="1"/>
    </xf>
    <xf numFmtId="0" fontId="27" fillId="31" borderId="16" xfId="0" quotePrefix="1" applyFont="1" applyFill="1" applyBorder="1" applyAlignment="1">
      <alignment horizontal="left" vertical="center" wrapText="1"/>
    </xf>
    <xf numFmtId="0" fontId="27" fillId="31" borderId="0" xfId="0" quotePrefix="1" applyFont="1" applyFill="1" applyAlignment="1">
      <alignment horizontal="left" vertical="center" shrinkToFit="1"/>
    </xf>
    <xf numFmtId="0" fontId="27" fillId="31" borderId="0" xfId="0" applyFont="1" applyFill="1" applyAlignment="1">
      <alignment horizontal="left" vertical="center" shrinkToFit="1"/>
    </xf>
    <xf numFmtId="0" fontId="27" fillId="31" borderId="18" xfId="0" applyFont="1" applyFill="1" applyBorder="1" applyAlignment="1">
      <alignment horizontal="left" vertical="center" shrinkToFit="1"/>
    </xf>
    <xf numFmtId="0" fontId="27" fillId="31" borderId="8" xfId="0" quotePrefix="1" applyFont="1" applyFill="1" applyBorder="1" applyAlignment="1">
      <alignment horizontal="left" vertical="center" wrapText="1"/>
    </xf>
    <xf numFmtId="0" fontId="27" fillId="31" borderId="22" xfId="0" quotePrefix="1" applyFont="1" applyFill="1" applyBorder="1" applyAlignment="1">
      <alignment horizontal="left" vertical="center" wrapText="1"/>
    </xf>
    <xf numFmtId="0" fontId="27" fillId="31" borderId="3" xfId="0" quotePrefix="1" applyFont="1" applyFill="1" applyBorder="1" applyAlignment="1">
      <alignment horizontal="left" vertical="center" wrapText="1"/>
    </xf>
    <xf numFmtId="0" fontId="27" fillId="31" borderId="14" xfId="0" quotePrefix="1" applyFont="1" applyFill="1" applyBorder="1" applyAlignment="1">
      <alignment horizontal="left" vertical="center" wrapText="1"/>
    </xf>
    <xf numFmtId="0" fontId="30" fillId="29" borderId="0" xfId="0" applyFont="1" applyFill="1" applyAlignment="1">
      <alignment horizontal="center" wrapText="1"/>
    </xf>
    <xf numFmtId="0" fontId="0" fillId="0" borderId="0" xfId="0" applyAlignment="1">
      <alignment horizontal="center" wrapText="1"/>
    </xf>
    <xf numFmtId="0" fontId="27" fillId="31" borderId="12" xfId="0" quotePrefix="1" applyFont="1" applyFill="1" applyBorder="1" applyAlignment="1">
      <alignment horizontal="left" vertical="center" wrapText="1"/>
    </xf>
    <xf numFmtId="0" fontId="35" fillId="30" borderId="16" xfId="0" applyFont="1" applyFill="1" applyBorder="1" applyAlignment="1">
      <alignment horizontal="center" vertical="center"/>
    </xf>
    <xf numFmtId="0" fontId="35" fillId="30" borderId="0" xfId="0" applyFont="1" applyFill="1" applyAlignment="1">
      <alignment horizontal="center" vertical="center"/>
    </xf>
    <xf numFmtId="0" fontId="35" fillId="30" borderId="18" xfId="0" applyFont="1" applyFill="1" applyBorder="1" applyAlignment="1">
      <alignment horizontal="center" vertical="center"/>
    </xf>
    <xf numFmtId="0" fontId="35" fillId="30" borderId="22" xfId="0" applyFont="1" applyFill="1" applyBorder="1" applyAlignment="1">
      <alignment horizontal="center" vertical="center"/>
    </xf>
    <xf numFmtId="0" fontId="35" fillId="30" borderId="3" xfId="0" applyFont="1" applyFill="1" applyBorder="1" applyAlignment="1">
      <alignment horizontal="center" vertical="center"/>
    </xf>
    <xf numFmtId="0" fontId="35" fillId="30" borderId="23" xfId="0" applyFont="1" applyFill="1" applyBorder="1" applyAlignment="1">
      <alignment horizontal="center" vertical="center"/>
    </xf>
    <xf numFmtId="0" fontId="27" fillId="31" borderId="17" xfId="0" applyFont="1" applyFill="1" applyBorder="1" applyAlignment="1">
      <alignment horizontal="left" vertical="top" wrapText="1"/>
    </xf>
    <xf numFmtId="0" fontId="27" fillId="31" borderId="1" xfId="0" applyFont="1" applyFill="1" applyBorder="1" applyAlignment="1">
      <alignment horizontal="left" vertical="top" wrapText="1"/>
    </xf>
    <xf numFmtId="0" fontId="27" fillId="31" borderId="11" xfId="0" applyFont="1" applyFill="1" applyBorder="1" applyAlignment="1">
      <alignment horizontal="left" vertical="top" wrapText="1"/>
    </xf>
    <xf numFmtId="0" fontId="27" fillId="31" borderId="9" xfId="0" applyFont="1" applyFill="1" applyBorder="1" applyAlignment="1">
      <alignment horizontal="left" vertical="top"/>
    </xf>
    <xf numFmtId="0" fontId="27" fillId="31" borderId="1" xfId="0" applyFont="1" applyFill="1" applyBorder="1" applyAlignment="1">
      <alignment horizontal="left" vertical="top"/>
    </xf>
    <xf numFmtId="0" fontId="27" fillId="31" borderId="19" xfId="0" applyFont="1" applyFill="1" applyBorder="1" applyAlignment="1">
      <alignment horizontal="left" vertical="top"/>
    </xf>
    <xf numFmtId="0" fontId="27" fillId="31" borderId="17" xfId="0" quotePrefix="1" applyFont="1" applyFill="1" applyBorder="1" applyAlignment="1">
      <alignment horizontal="left" vertical="top" wrapText="1"/>
    </xf>
    <xf numFmtId="0" fontId="55" fillId="30" borderId="16" xfId="1" applyFont="1" applyFill="1" applyBorder="1" applyAlignment="1">
      <alignment horizontal="center" vertical="center" wrapText="1"/>
    </xf>
    <xf numFmtId="0" fontId="9" fillId="0" borderId="0" xfId="1" applyBorder="1" applyAlignment="1">
      <alignment horizontal="center" vertical="center" wrapText="1"/>
    </xf>
    <xf numFmtId="0" fontId="9" fillId="0" borderId="18" xfId="1" applyBorder="1" applyAlignment="1">
      <alignment horizontal="center" vertical="center" wrapText="1"/>
    </xf>
    <xf numFmtId="0" fontId="30" fillId="29" borderId="20" xfId="0" applyFont="1" applyFill="1" applyBorder="1" applyAlignment="1">
      <alignment horizontal="center" wrapText="1"/>
    </xf>
    <xf numFmtId="0" fontId="0" fillId="0" borderId="21" xfId="0" applyBorder="1" applyAlignment="1">
      <alignment horizontal="center" wrapText="1"/>
    </xf>
  </cellXfs>
  <cellStyles count="4">
    <cellStyle name="Comma" xfId="2" builtinId="3"/>
    <cellStyle name="Hyperlink" xfId="1" builtinId="8"/>
    <cellStyle name="Normal" xfId="0" builtinId="0"/>
    <cellStyle name="Normal 2" xfId="3" xr:uid="{6D6BB4CA-993F-42B4-A2C6-AAD6ED3037BB}"/>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99FF33"/>
      <color rgb="FFCCFF66"/>
      <color rgb="FF0099CC"/>
      <color rgb="FF0033CC"/>
      <color rgb="FF0000CC"/>
      <color rgb="FF3366FF"/>
      <color rgb="FFCCCCFF"/>
      <color rgb="FFFF3300"/>
      <color rgb="FFECC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styles" Target="styles.xml"/><Relationship Id="rId3" Type="http://purl.oclc.org/ooxml/officeDocument/relationships/worksheet" Target="worksheets/sheet3.xml"/><Relationship Id="rId21" Type="http://purl.oclc.org/ooxml/officeDocument/relationships/customXml" Target="../customXml/item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theme" Target="theme/theme1.xml"/><Relationship Id="rId2" Type="http://purl.oclc.org/ooxml/officeDocument/relationships/worksheet" Target="worksheets/sheet2.xml"/><Relationship Id="rId16" Type="http://purl.oclc.org/ooxml/officeDocument/relationships/externalLink" Target="externalLinks/externalLink1.xml"/><Relationship Id="rId20" Type="http://purl.oclc.org/ooxml/officeDocument/relationships/calcChain" Target="calcChain.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ustomXml" Target="../customXml/item3.xml"/><Relationship Id="rId10" Type="http://purl.oclc.org/ooxml/officeDocument/relationships/worksheet" Target="worksheets/sheet10.xml"/><Relationship Id="rId19" Type="http://purl.oclc.org/ooxml/officeDocument/relationships/sharedStrings" Target="sharedStrings.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ustomXml" Target="../customXml/item2.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Ex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64103119223272E-2"/>
          <c:y val="3.2080592378484339E-2"/>
          <c:w val="0.89178100810279259"/>
          <c:h val="0.73661356062338679"/>
        </c:manualLayout>
      </c:layout>
      <c:barChart>
        <c:barDir val="bar"/>
        <c:grouping val="clustered"/>
        <c:varyColors val="0"/>
        <c:ser>
          <c:idx val="0"/>
          <c:order val="0"/>
          <c:tx>
            <c:v>Apple Scores</c:v>
          </c:tx>
          <c:spPr>
            <a:solidFill>
              <a:srgbClr val="74993D"/>
            </a:solidFill>
          </c:spPr>
          <c:invertIfNegative val="0"/>
          <c:dPt>
            <c:idx val="0"/>
            <c:invertIfNegative val="0"/>
            <c:bubble3D val="0"/>
            <c:spPr>
              <a:solidFill>
                <a:srgbClr val="01458F"/>
              </a:solidFill>
              <a:ln>
                <a:noFill/>
              </a:ln>
              <a:effectLst/>
            </c:spPr>
            <c:extLst>
              <c:ext xmlns:c16="http://schemas.microsoft.com/office/drawing/2014/chart" uri="{C3380CC4-5D6E-409C-BE32-E72D297353CC}">
                <c16:uniqueId val="{00000001-0207-400A-9850-DBC94DA62D78}"/>
              </c:ext>
            </c:extLst>
          </c:dPt>
          <c:cat>
            <c:strRef>
              <c:f>'Custom Graphs'!$I$3:$I$10</c:f>
              <c:strCache>
                <c:ptCount val="8"/>
                <c:pt idx="0">
                  <c:v>Overall</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Graphs'!$J$3:$J$10</c:f>
              <c:numCache>
                <c:formatCode>General</c:formatCode>
                <c:ptCount val="8"/>
                <c:pt idx="0">
                  <c:v>75</c:v>
                </c:pt>
                <c:pt idx="1">
                  <c:v>69</c:v>
                </c:pt>
                <c:pt idx="2">
                  <c:v>73</c:v>
                </c:pt>
                <c:pt idx="3">
                  <c:v>84</c:v>
                </c:pt>
                <c:pt idx="4">
                  <c:v>39</c:v>
                </c:pt>
                <c:pt idx="5">
                  <c:v>84</c:v>
                </c:pt>
                <c:pt idx="6">
                  <c:v>96</c:v>
                </c:pt>
                <c:pt idx="7">
                  <c:v>80</c:v>
                </c:pt>
              </c:numCache>
            </c:numRef>
          </c:val>
          <c:extLst>
            <c:ext xmlns:c16="http://schemas.microsoft.com/office/drawing/2014/chart" uri="{C3380CC4-5D6E-409C-BE32-E72D297353CC}">
              <c16:uniqueId val="{00000002-0207-400A-9850-DBC94DA62D78}"/>
            </c:ext>
          </c:extLst>
        </c:ser>
        <c:dLbls>
          <c:showLegendKey val="0"/>
          <c:showVal val="0"/>
          <c:showCatName val="0"/>
          <c:showSerName val="0"/>
          <c:showPercent val="0"/>
          <c:showBubbleSize val="0"/>
        </c:dLbls>
        <c:gapWidth val="35"/>
        <c:axId val="652033672"/>
        <c:axId val="652033352"/>
      </c:barChart>
      <c:scatterChart>
        <c:scatterStyle val="lineMarker"/>
        <c:varyColors val="0"/>
        <c:ser>
          <c:idx val="1"/>
          <c:order val="1"/>
          <c:tx>
            <c:v>Apple 2019 Cycle Score (n=200)</c:v>
          </c:tx>
          <c:spPr>
            <a:ln w="25400">
              <a:noFill/>
            </a:ln>
          </c:spPr>
          <c:marker>
            <c:symbol val="diamond"/>
            <c:size val="8"/>
            <c:spPr>
              <a:ln w="19050"/>
            </c:spPr>
          </c:marker>
          <c:xVal>
            <c:numRef>
              <c:f>'Custom Graphs'!$L$3:$L$10</c:f>
              <c:numCache>
                <c:formatCode>0.00</c:formatCode>
                <c:ptCount val="8"/>
                <c:pt idx="0">
                  <c:v>75</c:v>
                </c:pt>
                <c:pt idx="1">
                  <c:v>73</c:v>
                </c:pt>
                <c:pt idx="2">
                  <c:v>76</c:v>
                </c:pt>
                <c:pt idx="3">
                  <c:v>78</c:v>
                </c:pt>
                <c:pt idx="4">
                  <c:v>43</c:v>
                </c:pt>
                <c:pt idx="5">
                  <c:v>86</c:v>
                </c:pt>
                <c:pt idx="6">
                  <c:v>98</c:v>
                </c:pt>
                <c:pt idx="7">
                  <c:v>63</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3-0207-400A-9850-DBC94DA62D78}"/>
            </c:ext>
          </c:extLst>
        </c:ser>
        <c:ser>
          <c:idx val="2"/>
          <c:order val="2"/>
          <c:tx>
            <c:v>Industry Benchmark (n=320)</c:v>
          </c:tx>
          <c:spPr>
            <a:ln w="25400">
              <a:noFill/>
            </a:ln>
          </c:spPr>
          <c:marker>
            <c:symbol val="diamond"/>
            <c:size val="8"/>
            <c:spPr>
              <a:ln w="19050"/>
            </c:spPr>
          </c:marker>
          <c:xVal>
            <c:numRef>
              <c:f>'Custom Graphs'!$M$3:$M$10</c:f>
              <c:numCache>
                <c:formatCode>0.00</c:formatCode>
                <c:ptCount val="8"/>
                <c:pt idx="0">
                  <c:v>68.239999999999995</c:v>
                </c:pt>
                <c:pt idx="1">
                  <c:v>59.32</c:v>
                </c:pt>
                <c:pt idx="2">
                  <c:v>76.37</c:v>
                </c:pt>
                <c:pt idx="3">
                  <c:v>75.97</c:v>
                </c:pt>
                <c:pt idx="4">
                  <c:v>27.79</c:v>
                </c:pt>
                <c:pt idx="5">
                  <c:v>74.67</c:v>
                </c:pt>
                <c:pt idx="6">
                  <c:v>91.33</c:v>
                </c:pt>
                <c:pt idx="7">
                  <c:v>71.8</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4-0207-400A-9850-DBC94DA62D78}"/>
            </c:ext>
          </c:extLst>
        </c:ser>
        <c:ser>
          <c:idx val="3"/>
          <c:order val="3"/>
          <c:tx>
            <c:v>Apple Overall Score</c:v>
          </c:tx>
          <c:spPr>
            <a:ln w="25400">
              <a:solidFill>
                <a:srgbClr val="FF0000"/>
              </a:solidFill>
            </a:ln>
          </c:spPr>
          <c:marker>
            <c:symbol val="none"/>
          </c:marker>
          <c:xVal>
            <c:numRef>
              <c:f>'Custom Graphs'!$K$4:$K$10</c:f>
              <c:numCache>
                <c:formatCode>General</c:formatCode>
                <c:ptCount val="7"/>
                <c:pt idx="1">
                  <c:v>75</c:v>
                </c:pt>
                <c:pt idx="2">
                  <c:v>75</c:v>
                </c:pt>
                <c:pt idx="3">
                  <c:v>75</c:v>
                </c:pt>
                <c:pt idx="4">
                  <c:v>75</c:v>
                </c:pt>
                <c:pt idx="5">
                  <c:v>75</c:v>
                </c:pt>
                <c:pt idx="6">
                  <c:v>75</c:v>
                </c:pt>
              </c:numCache>
            </c:numRef>
          </c:xVal>
          <c:yVal>
            <c:numLit>
              <c:formatCode>General</c:formatCode>
              <c:ptCount val="2"/>
              <c:pt idx="0">
                <c:v>0</c:v>
              </c:pt>
              <c:pt idx="1">
                <c:v>9</c:v>
              </c:pt>
            </c:numLit>
          </c:yVal>
          <c:smooth val="0"/>
          <c:extLst>
            <c:ext xmlns:c16="http://schemas.microsoft.com/office/drawing/2014/chart" uri="{C3380CC4-5D6E-409C-BE32-E72D297353CC}">
              <c16:uniqueId val="{00000005-0207-400A-9850-DBC94DA62D78}"/>
            </c:ext>
          </c:extLst>
        </c:ser>
        <c:ser>
          <c:idx val="4"/>
          <c:order val="4"/>
          <c:tx>
            <c:v>Apparel Retail Benchmark (n=100)</c:v>
          </c:tx>
          <c:spPr>
            <a:ln w="25400">
              <a:noFill/>
            </a:ln>
          </c:spPr>
          <c:marker>
            <c:symbol val="plus"/>
            <c:size val="9"/>
            <c:spPr>
              <a:noFill/>
              <a:ln w="12700">
                <a:solidFill>
                  <a:srgbClr val="0070C0"/>
                </a:solidFill>
              </a:ln>
            </c:spPr>
          </c:marker>
          <c:xVal>
            <c:numRef>
              <c:f>'Custom Graphs'!$N$3:$N$10</c:f>
              <c:numCache>
                <c:formatCode>0.00</c:formatCode>
                <c:ptCount val="8"/>
                <c:pt idx="0">
                  <c:v>68.959999999999994</c:v>
                </c:pt>
                <c:pt idx="1">
                  <c:v>58.9</c:v>
                </c:pt>
                <c:pt idx="2">
                  <c:v>79.03</c:v>
                </c:pt>
                <c:pt idx="3">
                  <c:v>76.77</c:v>
                </c:pt>
                <c:pt idx="4">
                  <c:v>27.8</c:v>
                </c:pt>
                <c:pt idx="5">
                  <c:v>76.05</c:v>
                </c:pt>
                <c:pt idx="6">
                  <c:v>91.58</c:v>
                </c:pt>
                <c:pt idx="7">
                  <c:v>73.14</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6-0207-400A-9850-DBC94DA62D78}"/>
            </c:ext>
          </c:extLst>
        </c:ser>
        <c:dLbls>
          <c:showLegendKey val="0"/>
          <c:showVal val="0"/>
          <c:showCatName val="0"/>
          <c:showSerName val="0"/>
          <c:showPercent val="0"/>
          <c:showBubbleSize val="0"/>
        </c:dLbls>
        <c:axId val="652016392"/>
        <c:axId val="652017992"/>
      </c:scatterChart>
      <c:valAx>
        <c:axId val="652017992"/>
        <c:scaling>
          <c:orientation val="minMax"/>
          <c:max val="7"/>
          <c:min val="1"/>
        </c:scaling>
        <c:delete val="1"/>
        <c:axPos val="l"/>
        <c:numFmt formatCode="General" sourceLinked="1"/>
        <c:majorTickMark val="out"/>
        <c:minorTickMark val="none"/>
        <c:tickLblPos val="nextTo"/>
        <c:crossAx val="652016392"/>
        <c:crosses val="autoZero"/>
        <c:crossBetween val="midCat"/>
      </c:valAx>
      <c:valAx>
        <c:axId val="652016392"/>
        <c:scaling>
          <c:orientation val="minMax"/>
          <c:max val="100"/>
        </c:scaling>
        <c:delete val="0"/>
        <c:axPos val="b"/>
        <c:majorGridlines/>
        <c:numFmt formatCode="0" sourceLinked="0"/>
        <c:majorTickMark val="cross"/>
        <c:minorTickMark val="in"/>
        <c:tickLblPos val="nextTo"/>
        <c:spPr>
          <a:ln>
            <a:solidFill>
              <a:srgbClr val="FF0000"/>
            </a:solidFill>
          </a:ln>
        </c:spPr>
        <c:crossAx val="652017992"/>
        <c:crosses val="autoZero"/>
        <c:crossBetween val="midCat"/>
      </c:valAx>
      <c:valAx>
        <c:axId val="652033352"/>
        <c:scaling>
          <c:orientation val="minMax"/>
          <c:max val="100"/>
        </c:scaling>
        <c:delete val="1"/>
        <c:axPos val="t"/>
        <c:numFmt formatCode="General" sourceLinked="1"/>
        <c:majorTickMark val="out"/>
        <c:minorTickMark val="none"/>
        <c:tickLblPos val="nextTo"/>
        <c:crossAx val="652033672"/>
        <c:crosses val="autoZero"/>
        <c:crossBetween val="between"/>
      </c:valAx>
      <c:catAx>
        <c:axId val="652033672"/>
        <c:scaling>
          <c:orientation val="maxMin"/>
        </c:scaling>
        <c:delete val="1"/>
        <c:axPos val="r"/>
        <c:numFmt formatCode="General" sourceLinked="1"/>
        <c:majorTickMark val="out"/>
        <c:minorTickMark val="none"/>
        <c:tickLblPos val="nextTo"/>
        <c:crossAx val="652033352"/>
        <c:crosses val="max"/>
        <c:auto val="1"/>
        <c:lblAlgn val="ctr"/>
        <c:lblOffset val="100"/>
        <c:noMultiLvlLbl val="0"/>
      </c:catAx>
      <c:spPr>
        <a:noFill/>
      </c:spPr>
    </c:plotArea>
    <c:legend>
      <c:legendPos val="b"/>
      <c:legendEntry>
        <c:idx val="0"/>
        <c:delete val="1"/>
      </c:legendEntry>
      <c:legendEntry>
        <c:idx val="3"/>
        <c:delete val="1"/>
      </c:legendEntry>
      <c:layout>
        <c:manualLayout>
          <c:xMode val="edge"/>
          <c:yMode val="edge"/>
          <c:x val="4.6588774277353702E-2"/>
          <c:y val="0.84960595922918958"/>
          <c:w val="0.89999983883592261"/>
          <c:h val="0.1485573678290214"/>
        </c:manualLayout>
      </c:layout>
      <c:overlay val="0"/>
      <c:txPr>
        <a:bodyPr/>
        <a:lstStyle/>
        <a:p>
          <a:pPr>
            <a:defRPr sz="100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Capacity Agreed for Repeat Orders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0546-47F2-9260-45FC87AEACF9}"/>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0546-47F2-9260-45FC87AEACF9}"/>
              </c:ext>
            </c:extLst>
          </c:dPt>
          <c:dLbls>
            <c:delete val="1"/>
          </c:dLbls>
          <c:cat>
            <c:strLit>
              <c:ptCount val="2"/>
              <c:pt idx="0">
                <c:v>Yes: 98.2%</c:v>
              </c:pt>
              <c:pt idx="1">
                <c:v>No: 1.8%</c:v>
              </c:pt>
            </c:strLit>
          </c:cat>
          <c:val>
            <c:numRef>
              <c:f>'Planning and Forecasting'!$B$80:$B$81</c:f>
              <c:numCache>
                <c:formatCode>General</c:formatCode>
                <c:ptCount val="2"/>
                <c:pt idx="0">
                  <c:v>0.9821428571428571</c:v>
                </c:pt>
                <c:pt idx="1">
                  <c:v>1.7857142857142856E-2</c:v>
                </c:pt>
              </c:numCache>
            </c:numRef>
          </c:val>
          <c:extLst>
            <c:ext xmlns:c16="http://schemas.microsoft.com/office/drawing/2014/chart" uri="{C3380CC4-5D6E-409C-BE32-E72D297353CC}">
              <c16:uniqueId val="{00000001-0546-47F2-9260-45FC87AEACF9}"/>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Capacity Agreed for Repeat Orders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450B-4FB2-9D1E-B6F19225D382}"/>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450B-4FB2-9D1E-B6F19225D382}"/>
              </c:ext>
            </c:extLst>
          </c:dPt>
          <c:dLbls>
            <c:delete val="1"/>
          </c:dLbls>
          <c:cat>
            <c:strLit>
              <c:ptCount val="2"/>
              <c:pt idx="0">
                <c:v>Yes: 93.8%</c:v>
              </c:pt>
              <c:pt idx="1">
                <c:v>No: 6.2%</c:v>
              </c:pt>
            </c:strLit>
          </c:cat>
          <c:val>
            <c:numRef>
              <c:f>'Planning and Forecasting'!$I$80:$I$81</c:f>
              <c:numCache>
                <c:formatCode>General</c:formatCode>
                <c:ptCount val="2"/>
                <c:pt idx="0">
                  <c:v>0.93799999999999994</c:v>
                </c:pt>
                <c:pt idx="1">
                  <c:v>6.2E-2</c:v>
                </c:pt>
              </c:numCache>
            </c:numRef>
          </c:val>
          <c:extLst>
            <c:ext xmlns:c16="http://schemas.microsoft.com/office/drawing/2014/chart" uri="{C3380CC4-5D6E-409C-BE32-E72D297353CC}">
              <c16:uniqueId val="{00000001-450B-4FB2-9D1E-B6F19225D382}"/>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Capacity Reserved in Advance of Production</a:t>
            </a:r>
          </a:p>
        </c:rich>
      </c:tx>
      <c:overlay val="0"/>
    </c:title>
    <c:autoTitleDeleted val="0"/>
    <c:plotArea>
      <c:layout/>
      <c:barChart>
        <c:barDir val="bar"/>
        <c:grouping val="percentStacked"/>
        <c:varyColors val="0"/>
        <c:ser>
          <c:idx val="0"/>
          <c:order val="0"/>
          <c:tx>
            <c:v>Yes, based on the formal commitment from the buyer</c:v>
          </c:tx>
          <c:invertIfNegative val="0"/>
          <c:dPt>
            <c:idx val="0"/>
            <c:invertIfNegative val="0"/>
            <c:bubble3D val="0"/>
            <c:spPr>
              <a:solidFill>
                <a:srgbClr val="5F5F5F"/>
              </a:solidFill>
            </c:spPr>
            <c:extLst>
              <c:ext xmlns:c16="http://schemas.microsoft.com/office/drawing/2014/chart" uri="{C3380CC4-5D6E-409C-BE32-E72D297353CC}">
                <c16:uniqueId val="{00000005-A11D-472A-959A-A8A585091A3D}"/>
              </c:ext>
            </c:extLst>
          </c:dPt>
          <c:dPt>
            <c:idx val="1"/>
            <c:invertIfNegative val="0"/>
            <c:bubble3D val="0"/>
            <c:spPr>
              <a:solidFill>
                <a:srgbClr val="74993D"/>
              </a:solidFill>
            </c:spPr>
            <c:extLst>
              <c:ext xmlns:c16="http://schemas.microsoft.com/office/drawing/2014/chart" uri="{C3380CC4-5D6E-409C-BE32-E72D297353CC}">
                <c16:uniqueId val="{00000006-A11D-472A-959A-A8A585091A3D}"/>
              </c:ext>
            </c:extLst>
          </c:dPt>
          <c:dLbls>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cat>
            <c:strLit>
              <c:ptCount val="2"/>
              <c:pt idx="0">
                <c:v>Sporting Goods (n=828)</c:v>
              </c:pt>
              <c:pt idx="1">
                <c:v>SanMar Overall Ratings (n=56)</c:v>
              </c:pt>
            </c:strLit>
          </c:cat>
          <c:val>
            <c:numRef>
              <c:f>'Planning and Forecasting'!$B$101:$B$102</c:f>
              <c:numCache>
                <c:formatCode>0.0%</c:formatCode>
                <c:ptCount val="2"/>
                <c:pt idx="0">
                  <c:v>0.73699999999999999</c:v>
                </c:pt>
                <c:pt idx="1">
                  <c:v>0.6607142857142857</c:v>
                </c:pt>
              </c:numCache>
            </c:numRef>
          </c:val>
          <c:extLst>
            <c:ext xmlns:c16="http://schemas.microsoft.com/office/drawing/2014/chart" uri="{C3380CC4-5D6E-409C-BE32-E72D297353CC}">
              <c16:uniqueId val="{00000001-A11D-472A-959A-A8A585091A3D}"/>
            </c:ext>
          </c:extLst>
        </c:ser>
        <c:ser>
          <c:idx val="1"/>
          <c:order val="1"/>
          <c:tx>
            <c:v>Yes, based on your company's own experience</c:v>
          </c:tx>
          <c:invertIfNegative val="0"/>
          <c:dPt>
            <c:idx val="0"/>
            <c:invertIfNegative val="0"/>
            <c:bubble3D val="0"/>
            <c:spPr>
              <a:solidFill>
                <a:srgbClr val="B3B3B3"/>
              </a:solidFill>
            </c:spPr>
            <c:extLst>
              <c:ext xmlns:c16="http://schemas.microsoft.com/office/drawing/2014/chart" uri="{C3380CC4-5D6E-409C-BE32-E72D297353CC}">
                <c16:uniqueId val="{00000003-A11D-472A-959A-A8A585091A3D}"/>
              </c:ext>
            </c:extLst>
          </c:dPt>
          <c:dPt>
            <c:idx val="1"/>
            <c:invertIfNegative val="0"/>
            <c:bubble3D val="0"/>
            <c:spPr>
              <a:solidFill>
                <a:srgbClr val="A1C490"/>
              </a:solidFill>
            </c:spPr>
            <c:extLst>
              <c:ext xmlns:c16="http://schemas.microsoft.com/office/drawing/2014/chart" uri="{C3380CC4-5D6E-409C-BE32-E72D297353CC}">
                <c16:uniqueId val="{00000004-A11D-472A-959A-A8A585091A3D}"/>
              </c:ext>
            </c:extLst>
          </c:dPt>
          <c:dLbls>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'Planning and Forecasting'!$C$101:$C$102</c:f>
              <c:numCache>
                <c:formatCode>0.0%</c:formatCode>
                <c:ptCount val="2"/>
                <c:pt idx="0">
                  <c:v>0.25</c:v>
                </c:pt>
                <c:pt idx="1">
                  <c:v>0.3392857142857143</c:v>
                </c:pt>
              </c:numCache>
            </c:numRef>
          </c:val>
          <c:extLst>
            <c:ext xmlns:c16="http://schemas.microsoft.com/office/drawing/2014/chart" uri="{C3380CC4-5D6E-409C-BE32-E72D297353CC}">
              <c16:uniqueId val="{00000002-A11D-472A-959A-A8A585091A3D}"/>
            </c:ext>
          </c:extLst>
        </c:ser>
        <c:ser>
          <c:idx val="2"/>
          <c:order val="2"/>
          <c:tx>
            <c:v>No</c:v>
          </c:tx>
          <c:invertIfNegative val="0"/>
          <c:dPt>
            <c:idx val="0"/>
            <c:invertIfNegative val="0"/>
            <c:bubble3D val="0"/>
            <c:spPr>
              <a:solidFill>
                <a:srgbClr val="EDEDED"/>
              </a:solidFill>
            </c:spPr>
            <c:extLst>
              <c:ext xmlns:c16="http://schemas.microsoft.com/office/drawing/2014/chart" uri="{C3380CC4-5D6E-409C-BE32-E72D297353CC}">
                <c16:uniqueId val="{00000009-6057-4C8D-8295-D61331909D6C}"/>
              </c:ext>
            </c:extLst>
          </c:dPt>
          <c:dPt>
            <c:idx val="1"/>
            <c:invertIfNegative val="0"/>
            <c:bubble3D val="0"/>
            <c:spPr>
              <a:solidFill>
                <a:srgbClr val="E2F0D9"/>
              </a:solidFill>
            </c:spPr>
            <c:extLst>
              <c:ext xmlns:c16="http://schemas.microsoft.com/office/drawing/2014/chart" uri="{C3380CC4-5D6E-409C-BE32-E72D297353CC}">
                <c16:uniqueId val="{0000000B-6057-4C8D-8295-D61331909D6C}"/>
              </c:ext>
            </c:extLst>
          </c:dPt>
          <c:dLbls>
            <c:dLbl>
              <c:idx val="0"/>
              <c:layout>
                <c:manualLayout>
                  <c:x val="0"/>
                  <c:y val="0.10416666666666667"/>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6057-4C8D-8295-D61331909D6C}"/>
                </c:ext>
              </c:extLst>
            </c:dLbl>
            <c:dLbl>
              <c:idx val="1"/>
              <c:layout>
                <c:manualLayout>
                  <c:x val="0"/>
                  <c:y val="0.10416666666666667"/>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6057-4C8D-8295-D61331909D6C}"/>
                </c:ext>
              </c:extLst>
            </c:dLbl>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'Planning and Forecasting'!$D$101:$D$102</c:f>
              <c:numCache>
                <c:formatCode>0.0%</c:formatCode>
                <c:ptCount val="2"/>
                <c:pt idx="0">
                  <c:v>1.2999999999999999E-2</c:v>
                </c:pt>
                <c:pt idx="1">
                  <c:v>0</c:v>
                </c:pt>
              </c:numCache>
            </c:numRef>
          </c:val>
          <c:extLst>
            <c:ext xmlns:c16="http://schemas.microsoft.com/office/drawing/2014/chart" uri="{C3380CC4-5D6E-409C-BE32-E72D297353CC}">
              <c16:uniqueId val="{00000009-A11D-472A-959A-A8A585091A3D}"/>
            </c:ext>
          </c:extLst>
        </c:ser>
        <c:dLbls>
          <c:dLblPos val="ctr"/>
          <c:showLegendKey val="0"/>
          <c:showVal val="1"/>
          <c:showCatName val="0"/>
          <c:showSerName val="0"/>
          <c:showPercent val="0"/>
          <c:showBubbleSize val="0"/>
        </c:dLbls>
        <c:gapWidth val="10"/>
        <c:overlap val="100"/>
        <c:axId val="321402192"/>
        <c:axId val="322377456"/>
      </c:barChart>
      <c:catAx>
        <c:axId val="321402192"/>
        <c:scaling>
          <c:orientation val="minMax"/>
        </c:scaling>
        <c:delete val="0"/>
        <c:axPos val="l"/>
        <c:numFmt formatCode="General" sourceLinked="1"/>
        <c:majorTickMark val="out"/>
        <c:minorTickMark val="none"/>
        <c:tickLblPos val="nextTo"/>
        <c:crossAx val="322377456"/>
        <c:crosses val="autoZero"/>
        <c:auto val="1"/>
        <c:lblAlgn val="ctr"/>
        <c:lblOffset val="100"/>
        <c:noMultiLvlLbl val="0"/>
      </c:catAx>
      <c:valAx>
        <c:axId val="322377456"/>
        <c:scaling>
          <c:orientation val="minMax"/>
          <c:max val="1"/>
          <c:min val="0"/>
        </c:scaling>
        <c:delete val="0"/>
        <c:axPos val="b"/>
        <c:majorGridlines/>
        <c:title>
          <c:tx>
            <c:rich>
              <a:bodyPr/>
              <a:lstStyle/>
              <a:p>
                <a:pPr>
                  <a:defRPr/>
                </a:pPr>
                <a:r>
                  <a:rPr lang="en-US"/>
                  <a:t>% of Suppliers</a:t>
                </a:r>
              </a:p>
            </c:rich>
          </c:tx>
          <c:overlay val="0"/>
        </c:title>
        <c:numFmt formatCode="0%" sourceLinked="1"/>
        <c:majorTickMark val="out"/>
        <c:minorTickMark val="none"/>
        <c:tickLblPos val="nextTo"/>
        <c:crossAx val="321402192"/>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Forecasting Accuracy*</a:t>
            </a:r>
          </a:p>
        </c:rich>
      </c:tx>
      <c:overlay val="0"/>
    </c:title>
    <c:autoTitleDeleted val="0"/>
    <c:plotArea>
      <c:layout/>
      <c:barChart>
        <c:barDir val="col"/>
        <c:grouping val="clustered"/>
        <c:varyColors val="0"/>
        <c:ser>
          <c:idx val="0"/>
          <c:order val="0"/>
          <c:tx>
            <c:v>SanMar Overall Ratings (n=56)</c:v>
          </c:tx>
          <c:spPr>
            <a:solidFill>
              <a:srgbClr val="74993D"/>
            </a:solidFill>
          </c:spPr>
          <c:invertIfNegative val="0"/>
          <c:dLbls>
            <c:numFmt formatCode="0.0%" sourceLinked="0"/>
            <c:spPr>
              <a:noFill/>
              <a:ln>
                <a:noFill/>
              </a:ln>
              <a:effectLst/>
            </c:spPr>
            <c:txPr>
              <a:bodyPr wrap="square" lIns="38100" tIns="91440" rIns="38100" bIns="19050" anchor="ctr">
                <a:spAutoFit/>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'Planning and Forecasting'!$I$126:$I$137</c:f>
              <c:strCache>
                <c:ptCount val="12"/>
                <c:pt idx="0">
                  <c:v>+/- 10% or less</c:v>
                </c:pt>
                <c:pt idx="1">
                  <c:v>+/- 11-20%</c:v>
                </c:pt>
                <c:pt idx="2">
                  <c:v>+/- 21-30%</c:v>
                </c:pt>
                <c:pt idx="3">
                  <c:v>+/- 31-40%</c:v>
                </c:pt>
                <c:pt idx="4">
                  <c:v>+/- 41-50%</c:v>
                </c:pt>
                <c:pt idx="5">
                  <c:v>+/- 51-60%</c:v>
                </c:pt>
                <c:pt idx="6">
                  <c:v>+/- 61-70%</c:v>
                </c:pt>
                <c:pt idx="7">
                  <c:v>+/- 71-80%</c:v>
                </c:pt>
                <c:pt idx="8">
                  <c:v>+/- 81-90%</c:v>
                </c:pt>
                <c:pt idx="9">
                  <c:v>+/- 91-99%</c:v>
                </c:pt>
                <c:pt idx="10">
                  <c:v>+ 100% or more </c:v>
                </c:pt>
                <c:pt idx="11">
                  <c:v>- 100% (order was canceled)</c:v>
                </c:pt>
              </c:strCache>
            </c:strRef>
          </c:cat>
          <c:val>
            <c:numRef>
              <c:f>'Planning and Forecasting'!$J$126:$J$137</c:f>
              <c:numCache>
                <c:formatCode>General</c:formatCode>
                <c:ptCount val="12"/>
                <c:pt idx="0">
                  <c:v>0.42857142857142855</c:v>
                </c:pt>
                <c:pt idx="1">
                  <c:v>0.19642857142857142</c:v>
                </c:pt>
                <c:pt idx="2">
                  <c:v>0.125</c:v>
                </c:pt>
                <c:pt idx="3">
                  <c:v>0</c:v>
                </c:pt>
                <c:pt idx="4">
                  <c:v>5.3571428571428568E-2</c:v>
                </c:pt>
                <c:pt idx="5">
                  <c:v>1.7857142857142856E-2</c:v>
                </c:pt>
                <c:pt idx="6">
                  <c:v>7.1428571428571425E-2</c:v>
                </c:pt>
                <c:pt idx="7">
                  <c:v>3.5714285714285712E-2</c:v>
                </c:pt>
                <c:pt idx="8">
                  <c:v>5.3571428571428568E-2</c:v>
                </c:pt>
                <c:pt idx="9">
                  <c:v>0</c:v>
                </c:pt>
                <c:pt idx="10">
                  <c:v>1.7857142857142856E-2</c:v>
                </c:pt>
                <c:pt idx="11">
                  <c:v>0</c:v>
                </c:pt>
              </c:numCache>
            </c:numRef>
          </c:val>
          <c:extLst>
            <c:ext xmlns:c16="http://schemas.microsoft.com/office/drawing/2014/chart" uri="{C3380CC4-5D6E-409C-BE32-E72D297353CC}">
              <c16:uniqueId val="{00000001-9966-445B-A74E-2C6E11828FB8}"/>
            </c:ext>
          </c:extLst>
        </c:ser>
        <c:ser>
          <c:idx val="1"/>
          <c:order val="1"/>
          <c:tx>
            <c:v>Sporting Goods (n=817)</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'Planning and Forecasting'!$I$126:$I$137</c:f>
              <c:strCache>
                <c:ptCount val="12"/>
                <c:pt idx="0">
                  <c:v>+/- 10% or less</c:v>
                </c:pt>
                <c:pt idx="1">
                  <c:v>+/- 11-20%</c:v>
                </c:pt>
                <c:pt idx="2">
                  <c:v>+/- 21-30%</c:v>
                </c:pt>
                <c:pt idx="3">
                  <c:v>+/- 31-40%</c:v>
                </c:pt>
                <c:pt idx="4">
                  <c:v>+/- 41-50%</c:v>
                </c:pt>
                <c:pt idx="5">
                  <c:v>+/- 51-60%</c:v>
                </c:pt>
                <c:pt idx="6">
                  <c:v>+/- 61-70%</c:v>
                </c:pt>
                <c:pt idx="7">
                  <c:v>+/- 71-80%</c:v>
                </c:pt>
                <c:pt idx="8">
                  <c:v>+/- 81-90%</c:v>
                </c:pt>
                <c:pt idx="9">
                  <c:v>+/- 91-99%</c:v>
                </c:pt>
                <c:pt idx="10">
                  <c:v>+ 100% or more </c:v>
                </c:pt>
                <c:pt idx="11">
                  <c:v>- 100% (order was canceled)</c:v>
                </c:pt>
              </c:strCache>
            </c:strRef>
          </c:cat>
          <c:val>
            <c:numRef>
              <c:f>'Planning and Forecasting'!$K$126:$K$137</c:f>
              <c:numCache>
                <c:formatCode>General</c:formatCode>
                <c:ptCount val="12"/>
                <c:pt idx="0">
                  <c:v>0.25700000000000001</c:v>
                </c:pt>
                <c:pt idx="1">
                  <c:v>0.22</c:v>
                </c:pt>
                <c:pt idx="2">
                  <c:v>0.159</c:v>
                </c:pt>
                <c:pt idx="3">
                  <c:v>9.0999999999999998E-2</c:v>
                </c:pt>
                <c:pt idx="4">
                  <c:v>7.0999999999999994E-2</c:v>
                </c:pt>
                <c:pt idx="5">
                  <c:v>3.9E-2</c:v>
                </c:pt>
                <c:pt idx="6">
                  <c:v>3.9E-2</c:v>
                </c:pt>
                <c:pt idx="7">
                  <c:v>4.4999999999999998E-2</c:v>
                </c:pt>
                <c:pt idx="8">
                  <c:v>3.3000000000000002E-2</c:v>
                </c:pt>
                <c:pt idx="9">
                  <c:v>2.3E-2</c:v>
                </c:pt>
                <c:pt idx="10">
                  <c:v>2.1000000000000001E-2</c:v>
                </c:pt>
                <c:pt idx="11">
                  <c:v>1E-3</c:v>
                </c:pt>
              </c:numCache>
            </c:numRef>
          </c:val>
          <c:extLst>
            <c:ext xmlns:c16="http://schemas.microsoft.com/office/drawing/2014/chart" uri="{C3380CC4-5D6E-409C-BE32-E72D297353CC}">
              <c16:uniqueId val="{00000002-9966-445B-A74E-2C6E11828FB8}"/>
            </c:ext>
          </c:extLst>
        </c:ser>
        <c:dLbls>
          <c:dLblPos val="outEnd"/>
          <c:showLegendKey val="0"/>
          <c:showVal val="1"/>
          <c:showCatName val="0"/>
          <c:showSerName val="0"/>
          <c:showPercent val="0"/>
          <c:showBubbleSize val="0"/>
        </c:dLbls>
        <c:gapWidth val="150"/>
        <c:axId val="203811712"/>
        <c:axId val="324977952"/>
      </c:barChart>
      <c:catAx>
        <c:axId val="203811712"/>
        <c:scaling>
          <c:orientation val="minMax"/>
        </c:scaling>
        <c:delete val="0"/>
        <c:axPos val="b"/>
        <c:title>
          <c:tx>
            <c:rich>
              <a:bodyPr/>
              <a:lstStyle/>
              <a:p>
                <a:pPr>
                  <a:defRPr/>
                </a:pPr>
                <a:r>
                  <a:rPr lang="en-US"/>
                  <a:t>Variation between Capacity Reserved and Orders Placed</a:t>
                </a:r>
              </a:p>
            </c:rich>
          </c:tx>
          <c:layout>
            <c:manualLayout>
              <c:xMode val="edge"/>
              <c:yMode val="edge"/>
              <c:x val="0.35504541701073494"/>
              <c:y val="0.91942361111111104"/>
            </c:manualLayout>
          </c:layout>
          <c:overlay val="0"/>
        </c:title>
        <c:numFmt formatCode="General" sourceLinked="1"/>
        <c:majorTickMark val="out"/>
        <c:minorTickMark val="none"/>
        <c:tickLblPos val="nextTo"/>
        <c:crossAx val="324977952"/>
        <c:crosses val="autoZero"/>
        <c:auto val="1"/>
        <c:lblAlgn val="ctr"/>
        <c:lblOffset val="100"/>
        <c:tickLblSkip val="1"/>
        <c:noMultiLvlLbl val="0"/>
      </c:catAx>
      <c:valAx>
        <c:axId val="324977952"/>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203811712"/>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How Unutilized Capacity was Handled* (n=21)</a:t>
            </a:r>
          </a:p>
        </c:rich>
      </c:tx>
      <c:overlay val="0"/>
    </c:title>
    <c:autoTitleDeleted val="0"/>
    <c:plotArea>
      <c:layout/>
      <c:barChart>
        <c:barDir val="bar"/>
        <c:grouping val="clustered"/>
        <c:varyColors val="0"/>
        <c:ser>
          <c:idx val="0"/>
          <c:order val="0"/>
          <c:tx>
            <c:v>Sporting Goods (n=483)</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Forecasting'!$I$153:$I$158</c:f>
              <c:strCache>
                <c:ptCount val="6"/>
                <c:pt idx="0">
                  <c:v>Other</c:v>
                </c:pt>
                <c:pt idx="1">
                  <c:v>Capacity was unused</c:v>
                </c:pt>
                <c:pt idx="2">
                  <c:v>Your company had to accept last-minute, low price orders to fill capacity</c:v>
                </c:pt>
                <c:pt idx="3">
                  <c:v>Capacity was given to other customers offering equivalent prices</c:v>
                </c:pt>
                <c:pt idx="4">
                  <c:v>Buyer pulled forward orders to fill unutilized capacity</c:v>
                </c:pt>
                <c:pt idx="5">
                  <c:v>Buyer paid for unutilized capacity</c:v>
                </c:pt>
              </c:strCache>
            </c:strRef>
          </c:cat>
          <c:val>
            <c:numRef>
              <c:f>'Planning and Forecasting'!$J$153:$J$158</c:f>
              <c:numCache>
                <c:formatCode>General</c:formatCode>
                <c:ptCount val="6"/>
                <c:pt idx="0">
                  <c:v>0.108</c:v>
                </c:pt>
                <c:pt idx="1">
                  <c:v>0.40400000000000003</c:v>
                </c:pt>
                <c:pt idx="2">
                  <c:v>5.6000000000000001E-2</c:v>
                </c:pt>
                <c:pt idx="3">
                  <c:v>0.28999999999999998</c:v>
                </c:pt>
                <c:pt idx="4">
                  <c:v>0.13300000000000001</c:v>
                </c:pt>
                <c:pt idx="5">
                  <c:v>0.01</c:v>
                </c:pt>
              </c:numCache>
            </c:numRef>
          </c:val>
          <c:extLst>
            <c:ext xmlns:c16="http://schemas.microsoft.com/office/drawing/2014/chart" uri="{C3380CC4-5D6E-409C-BE32-E72D297353CC}">
              <c16:uniqueId val="{00000001-DBF8-4A0D-A54F-73489E6809A8}"/>
            </c:ext>
          </c:extLst>
        </c:ser>
        <c:ser>
          <c:idx val="1"/>
          <c:order val="1"/>
          <c:tx>
            <c:v>SanMar Overall Ratings (n=21)</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Forecasting'!$I$153:$I$158</c:f>
              <c:strCache>
                <c:ptCount val="6"/>
                <c:pt idx="0">
                  <c:v>Other</c:v>
                </c:pt>
                <c:pt idx="1">
                  <c:v>Capacity was unused</c:v>
                </c:pt>
                <c:pt idx="2">
                  <c:v>Your company had to accept last-minute, low price orders to fill capacity</c:v>
                </c:pt>
                <c:pt idx="3">
                  <c:v>Capacity was given to other customers offering equivalent prices</c:v>
                </c:pt>
                <c:pt idx="4">
                  <c:v>Buyer pulled forward orders to fill unutilized capacity</c:v>
                </c:pt>
                <c:pt idx="5">
                  <c:v>Buyer paid for unutilized capacity</c:v>
                </c:pt>
              </c:strCache>
            </c:strRef>
          </c:cat>
          <c:val>
            <c:numRef>
              <c:f>'Planning and Forecasting'!$K$153:$K$158</c:f>
              <c:numCache>
                <c:formatCode>General</c:formatCode>
                <c:ptCount val="6"/>
                <c:pt idx="0">
                  <c:v>0.19047619047619047</c:v>
                </c:pt>
                <c:pt idx="1">
                  <c:v>9.5238095238095233E-2</c:v>
                </c:pt>
                <c:pt idx="2">
                  <c:v>4.7619047619047616E-2</c:v>
                </c:pt>
                <c:pt idx="3">
                  <c:v>0.42857142857142855</c:v>
                </c:pt>
                <c:pt idx="4">
                  <c:v>0.23809523809523808</c:v>
                </c:pt>
                <c:pt idx="5">
                  <c:v>0</c:v>
                </c:pt>
              </c:numCache>
            </c:numRef>
          </c:val>
          <c:extLst>
            <c:ext xmlns:c16="http://schemas.microsoft.com/office/drawing/2014/chart" uri="{C3380CC4-5D6E-409C-BE32-E72D297353CC}">
              <c16:uniqueId val="{00000002-DBF8-4A0D-A54F-73489E6809A8}"/>
            </c:ext>
          </c:extLst>
        </c:ser>
        <c:dLbls>
          <c:dLblPos val="outEnd"/>
          <c:showLegendKey val="0"/>
          <c:showVal val="1"/>
          <c:showCatName val="0"/>
          <c:showSerName val="0"/>
          <c:showPercent val="0"/>
          <c:showBubbleSize val="0"/>
        </c:dLbls>
        <c:gapWidth val="150"/>
        <c:axId val="459440800"/>
        <c:axId val="499888432"/>
      </c:barChart>
      <c:catAx>
        <c:axId val="459440800"/>
        <c:scaling>
          <c:orientation val="minMax"/>
        </c:scaling>
        <c:delete val="0"/>
        <c:axPos val="l"/>
        <c:numFmt formatCode="General" sourceLinked="1"/>
        <c:majorTickMark val="out"/>
        <c:minorTickMark val="none"/>
        <c:tickLblPos val="nextTo"/>
        <c:crossAx val="499888432"/>
        <c:crosses val="autoZero"/>
        <c:auto val="1"/>
        <c:lblAlgn val="ctr"/>
        <c:lblOffset val="100"/>
        <c:noMultiLvlLbl val="0"/>
      </c:catAx>
      <c:valAx>
        <c:axId val="499888432"/>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45944080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How Excess Materials were Handled* (n=9)</a:t>
            </a:r>
          </a:p>
        </c:rich>
      </c:tx>
      <c:overlay val="0"/>
    </c:title>
    <c:autoTitleDeleted val="0"/>
    <c:plotArea>
      <c:layout/>
      <c:barChart>
        <c:barDir val="bar"/>
        <c:grouping val="clustered"/>
        <c:varyColors val="0"/>
        <c:ser>
          <c:idx val="0"/>
          <c:order val="0"/>
          <c:tx>
            <c:v>Sporting Goods (n=402)</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Forecasting'!$I$181:$I$186</c:f>
              <c:strCache>
                <c:ptCount val="6"/>
                <c:pt idx="0">
                  <c:v>Other</c:v>
                </c:pt>
                <c:pt idx="1">
                  <c:v>Buyer took no responsibility for excess materials.</c:v>
                </c:pt>
                <c:pt idx="2">
                  <c:v>Buyer asked your company to destroy excess materials.</c:v>
                </c:pt>
                <c:pt idx="3">
                  <c:v>Buyer asked your company to hold materials for use in buyer's future orders.</c:v>
                </c:pt>
                <c:pt idx="4">
                  <c:v>Excess materials were used for other customer's orders.</c:v>
                </c:pt>
                <c:pt idx="5">
                  <c:v>Buyer paid for excess materials.</c:v>
                </c:pt>
              </c:strCache>
            </c:strRef>
          </c:cat>
          <c:val>
            <c:numRef>
              <c:f>'Planning and Forecasting'!$J$181:$J$186</c:f>
              <c:numCache>
                <c:formatCode>General</c:formatCode>
                <c:ptCount val="6"/>
                <c:pt idx="0">
                  <c:v>0.05</c:v>
                </c:pt>
                <c:pt idx="1">
                  <c:v>9.1999999999999998E-2</c:v>
                </c:pt>
                <c:pt idx="2">
                  <c:v>1.2E-2</c:v>
                </c:pt>
                <c:pt idx="3">
                  <c:v>0.56499999999999995</c:v>
                </c:pt>
                <c:pt idx="4">
                  <c:v>7.1999999999999995E-2</c:v>
                </c:pt>
                <c:pt idx="5">
                  <c:v>0.20899999999999999</c:v>
                </c:pt>
              </c:numCache>
            </c:numRef>
          </c:val>
          <c:extLst>
            <c:ext xmlns:c16="http://schemas.microsoft.com/office/drawing/2014/chart" uri="{C3380CC4-5D6E-409C-BE32-E72D297353CC}">
              <c16:uniqueId val="{00000001-AF90-4B1E-AD0F-4BAE8FC577CE}"/>
            </c:ext>
          </c:extLst>
        </c:ser>
        <c:ser>
          <c:idx val="1"/>
          <c:order val="1"/>
          <c:tx>
            <c:v>SanMar Overall Ratings (n=9)</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Forecasting'!$I$181:$I$186</c:f>
              <c:strCache>
                <c:ptCount val="6"/>
                <c:pt idx="0">
                  <c:v>Other</c:v>
                </c:pt>
                <c:pt idx="1">
                  <c:v>Buyer took no responsibility for excess materials.</c:v>
                </c:pt>
                <c:pt idx="2">
                  <c:v>Buyer asked your company to destroy excess materials.</c:v>
                </c:pt>
                <c:pt idx="3">
                  <c:v>Buyer asked your company to hold materials for use in buyer's future orders.</c:v>
                </c:pt>
                <c:pt idx="4">
                  <c:v>Excess materials were used for other customer's orders.</c:v>
                </c:pt>
                <c:pt idx="5">
                  <c:v>Buyer paid for excess materials.</c:v>
                </c:pt>
              </c:strCache>
            </c:strRef>
          </c:cat>
          <c:val>
            <c:numRef>
              <c:f>'Planning and Forecasting'!$K$181:$K$186</c:f>
              <c:numCache>
                <c:formatCode>General</c:formatCode>
                <c:ptCount val="6"/>
                <c:pt idx="0">
                  <c:v>0</c:v>
                </c:pt>
                <c:pt idx="1">
                  <c:v>0.22222222222222221</c:v>
                </c:pt>
                <c:pt idx="2">
                  <c:v>0</c:v>
                </c:pt>
                <c:pt idx="3">
                  <c:v>0.77777777777777779</c:v>
                </c:pt>
                <c:pt idx="4">
                  <c:v>0</c:v>
                </c:pt>
                <c:pt idx="5">
                  <c:v>0</c:v>
                </c:pt>
              </c:numCache>
            </c:numRef>
          </c:val>
          <c:extLst>
            <c:ext xmlns:c16="http://schemas.microsoft.com/office/drawing/2014/chart" uri="{C3380CC4-5D6E-409C-BE32-E72D297353CC}">
              <c16:uniqueId val="{00000002-AF90-4B1E-AD0F-4BAE8FC577CE}"/>
            </c:ext>
          </c:extLst>
        </c:ser>
        <c:dLbls>
          <c:dLblPos val="outEnd"/>
          <c:showLegendKey val="0"/>
          <c:showVal val="1"/>
          <c:showCatName val="0"/>
          <c:showSerName val="0"/>
          <c:showPercent val="0"/>
          <c:showBubbleSize val="0"/>
        </c:dLbls>
        <c:gapWidth val="150"/>
        <c:axId val="459438944"/>
        <c:axId val="499888912"/>
      </c:barChart>
      <c:catAx>
        <c:axId val="459438944"/>
        <c:scaling>
          <c:orientation val="minMax"/>
        </c:scaling>
        <c:delete val="0"/>
        <c:axPos val="l"/>
        <c:numFmt formatCode="General" sourceLinked="1"/>
        <c:majorTickMark val="out"/>
        <c:minorTickMark val="none"/>
        <c:tickLblPos val="nextTo"/>
        <c:crossAx val="499888912"/>
        <c:crosses val="autoZero"/>
        <c:auto val="1"/>
        <c:lblAlgn val="ctr"/>
        <c:lblOffset val="100"/>
        <c:noMultiLvlLbl val="0"/>
      </c:catAx>
      <c:valAx>
        <c:axId val="499888912"/>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45943894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Suppliers with Formal Commitments</a:t>
            </a:r>
          </a:p>
        </c:rich>
      </c:tx>
      <c:overlay val="0"/>
    </c:title>
    <c:autoTitleDeleted val="0"/>
    <c:plotArea>
      <c:layout/>
      <c:barChart>
        <c:barDir val="bar"/>
        <c:grouping val="clustered"/>
        <c:varyColors val="0"/>
        <c:ser>
          <c:idx val="1"/>
          <c:order val="1"/>
          <c:tx>
            <c:v>SanMar Overall Ratings (n=56)</c:v>
          </c:tx>
          <c:spPr>
            <a:solidFill>
              <a:srgbClr val="74993D"/>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Forecasting'!$I$207:$I$211</c:f>
              <c:strCache>
                <c:ptCount val="5"/>
                <c:pt idx="0">
                  <c:v>Formal commitments for 5+ years</c:v>
                </c:pt>
                <c:pt idx="1">
                  <c:v>Formal commitments for 3-4 years</c:v>
                </c:pt>
                <c:pt idx="2">
                  <c:v>Formal commitments for 1-2 years</c:v>
                </c:pt>
                <c:pt idx="3">
                  <c:v>Formal commitments for 6 months to 1 year</c:v>
                </c:pt>
                <c:pt idx="4">
                  <c:v>No formal commitments</c:v>
                </c:pt>
              </c:strCache>
            </c:strRef>
          </c:cat>
          <c:val>
            <c:numRef>
              <c:f>'Planning and Forecasting'!$K$207:$K$211</c:f>
              <c:numCache>
                <c:formatCode>General</c:formatCode>
                <c:ptCount val="5"/>
                <c:pt idx="0">
                  <c:v>5.3571428571428568E-2</c:v>
                </c:pt>
                <c:pt idx="1">
                  <c:v>7.1428571428571425E-2</c:v>
                </c:pt>
                <c:pt idx="2">
                  <c:v>0.17857142857142858</c:v>
                </c:pt>
                <c:pt idx="3">
                  <c:v>0.32142857142857145</c:v>
                </c:pt>
                <c:pt idx="4">
                  <c:v>0.375</c:v>
                </c:pt>
              </c:numCache>
            </c:numRef>
          </c:val>
          <c:extLst>
            <c:ext xmlns:c16="http://schemas.microsoft.com/office/drawing/2014/chart" uri="{C3380CC4-5D6E-409C-BE32-E72D297353CC}">
              <c16:uniqueId val="{00000002-779B-4C0F-902D-2B74DAFC1E5E}"/>
            </c:ext>
          </c:extLst>
        </c:ser>
        <c:dLbls>
          <c:dLblPos val="inBase"/>
          <c:showLegendKey val="0"/>
          <c:showVal val="1"/>
          <c:showCatName val="0"/>
          <c:showSerName val="0"/>
          <c:showPercent val="0"/>
          <c:showBubbleSize val="0"/>
        </c:dLbls>
        <c:gapWidth val="150"/>
        <c:axId val="459458432"/>
        <c:axId val="499891312"/>
      </c:barChart>
      <c:barChart>
        <c:barDir val="bar"/>
        <c:grouping val="clustered"/>
        <c:varyColors val="0"/>
        <c:ser>
          <c:idx val="0"/>
          <c:order val="0"/>
          <c:tx>
            <c:v>Sporting Goods (n=828)</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Forecasting'!$I$207:$I$211</c:f>
              <c:strCache>
                <c:ptCount val="5"/>
                <c:pt idx="0">
                  <c:v>Formal commitments for 5+ years</c:v>
                </c:pt>
                <c:pt idx="1">
                  <c:v>Formal commitments for 3-4 years</c:v>
                </c:pt>
                <c:pt idx="2">
                  <c:v>Formal commitments for 1-2 years</c:v>
                </c:pt>
                <c:pt idx="3">
                  <c:v>Formal commitments for 6 months to 1 year</c:v>
                </c:pt>
                <c:pt idx="4">
                  <c:v>No formal commitments</c:v>
                </c:pt>
              </c:strCache>
            </c:strRef>
          </c:cat>
          <c:val>
            <c:numRef>
              <c:f>'Planning and Forecasting'!$J$207:$J$211</c:f>
              <c:numCache>
                <c:formatCode>General</c:formatCode>
                <c:ptCount val="5"/>
                <c:pt idx="0">
                  <c:v>9.4E-2</c:v>
                </c:pt>
                <c:pt idx="1">
                  <c:v>7.1999999999999995E-2</c:v>
                </c:pt>
                <c:pt idx="2">
                  <c:v>0.156</c:v>
                </c:pt>
                <c:pt idx="3">
                  <c:v>0.36</c:v>
                </c:pt>
                <c:pt idx="4">
                  <c:v>0.318</c:v>
                </c:pt>
              </c:numCache>
            </c:numRef>
          </c:val>
          <c:extLst>
            <c:ext xmlns:c16="http://schemas.microsoft.com/office/drawing/2014/chart" uri="{C3380CC4-5D6E-409C-BE32-E72D297353CC}">
              <c16:uniqueId val="{00000001-779B-4C0F-902D-2B74DAFC1E5E}"/>
            </c:ext>
          </c:extLst>
        </c:ser>
        <c:dLbls>
          <c:dLblPos val="inBase"/>
          <c:showLegendKey val="0"/>
          <c:showVal val="1"/>
          <c:showCatName val="0"/>
          <c:showSerName val="0"/>
          <c:showPercent val="0"/>
          <c:showBubbleSize val="0"/>
        </c:dLbls>
        <c:gapWidth val="150"/>
        <c:axId val="459437552"/>
        <c:axId val="499880752"/>
      </c:barChart>
      <c:catAx>
        <c:axId val="459458432"/>
        <c:scaling>
          <c:orientation val="maxMin"/>
        </c:scaling>
        <c:delete val="0"/>
        <c:axPos val="r"/>
        <c:numFmt formatCode="General" sourceLinked="1"/>
        <c:majorTickMark val="none"/>
        <c:minorTickMark val="none"/>
        <c:tickLblPos val="high"/>
        <c:crossAx val="499891312"/>
        <c:crosses val="autoZero"/>
        <c:auto val="1"/>
        <c:lblAlgn val="ctr"/>
        <c:lblOffset val="100"/>
        <c:tickLblSkip val="1"/>
        <c:noMultiLvlLbl val="0"/>
      </c:catAx>
      <c:valAx>
        <c:axId val="499891312"/>
        <c:scaling>
          <c:orientation val="maxMin"/>
          <c:max val="1"/>
          <c:min val="-1"/>
        </c:scaling>
        <c:delete val="1"/>
        <c:axPos val="t"/>
        <c:majorGridlines/>
        <c:numFmt formatCode="General" sourceLinked="1"/>
        <c:majorTickMark val="out"/>
        <c:minorTickMark val="none"/>
        <c:tickLblPos val="nextTo"/>
        <c:crossAx val="459458432"/>
        <c:crosses val="autoZero"/>
        <c:crossBetween val="between"/>
      </c:valAx>
      <c:valAx>
        <c:axId val="499880752"/>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459437552"/>
        <c:crosses val="max"/>
        <c:crossBetween val="between"/>
      </c:valAx>
      <c:catAx>
        <c:axId val="459437552"/>
        <c:scaling>
          <c:orientation val="maxMin"/>
        </c:scaling>
        <c:delete val="1"/>
        <c:axPos val="r"/>
        <c:numFmt formatCode="General" sourceLinked="1"/>
        <c:majorTickMark val="out"/>
        <c:minorTickMark val="none"/>
        <c:tickLblPos val="nextTo"/>
        <c:crossAx val="499880752"/>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'Design and Development'!$K$4</c:f>
              <c:numCache>
                <c:formatCode>General</c:formatCode>
                <c:ptCount val="1"/>
                <c:pt idx="0">
                  <c:v>73</c:v>
                </c:pt>
              </c:numCache>
            </c:numRef>
          </c:val>
          <c:extLst>
            <c:ext xmlns:c16="http://schemas.microsoft.com/office/drawing/2014/chart" uri="{C3380CC4-5D6E-409C-BE32-E72D297353CC}">
              <c16:uniqueId val="{00000001-E5AC-4303-BCB3-CCCBB98CF9F1}"/>
            </c:ext>
          </c:extLst>
        </c:ser>
        <c:dLbls>
          <c:showLegendKey val="0"/>
          <c:showVal val="0"/>
          <c:showCatName val="0"/>
          <c:showSerName val="0"/>
          <c:showPercent val="0"/>
          <c:showBubbleSize val="0"/>
        </c:dLbls>
        <c:gapWidth val="150"/>
        <c:axId val="459464464"/>
        <c:axId val="499882672"/>
      </c:barChart>
      <c:scatterChart>
        <c:scatterStyle val="lineMarker"/>
        <c:varyColors val="0"/>
        <c:ser>
          <c:idx val="1"/>
          <c:order val="1"/>
          <c:tx>
            <c:v>SanMar Last Cycle Score (n=50)</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'Design and Development'!$L$4</c:f>
              <c:numCache>
                <c:formatCode>General</c:formatCode>
                <c:ptCount val="1"/>
                <c:pt idx="0">
                  <c:v>76</c:v>
                </c:pt>
              </c:numCache>
            </c:numRef>
          </c:xVal>
          <c:yVal>
            <c:numRef>
              <c:f>'Design and Development'!$L$5</c:f>
              <c:numCache>
                <c:formatCode>General</c:formatCode>
                <c:ptCount val="1"/>
                <c:pt idx="0">
                  <c:v>5</c:v>
                </c:pt>
              </c:numCache>
            </c:numRef>
          </c:yVal>
          <c:smooth val="0"/>
          <c:extLst>
            <c:ext xmlns:c16="http://schemas.microsoft.com/office/drawing/2014/chart" uri="{C3380CC4-5D6E-409C-BE32-E72D297353CC}">
              <c16:uniqueId val="{00000002-E5AC-4303-BCB3-CCCBB98CF9F1}"/>
            </c:ext>
          </c:extLst>
        </c:ser>
        <c:ser>
          <c:idx val="2"/>
          <c:order val="2"/>
          <c:tx>
            <c:v>Sporting Goods (n=828)</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'Design and Development'!$M$4</c:f>
              <c:numCache>
                <c:formatCode>General</c:formatCode>
                <c:ptCount val="1"/>
                <c:pt idx="0">
                  <c:v>76.37</c:v>
                </c:pt>
              </c:numCache>
            </c:numRef>
          </c:xVal>
          <c:yVal>
            <c:numRef>
              <c:f>'Design and Development'!$M$5</c:f>
              <c:numCache>
                <c:formatCode>General</c:formatCode>
                <c:ptCount val="1"/>
                <c:pt idx="0">
                  <c:v>5</c:v>
                </c:pt>
              </c:numCache>
            </c:numRef>
          </c:yVal>
          <c:smooth val="0"/>
          <c:extLst>
            <c:ext xmlns:c16="http://schemas.microsoft.com/office/drawing/2014/chart" uri="{C3380CC4-5D6E-409C-BE32-E72D297353CC}">
              <c16:uniqueId val="{00000003-E5AC-4303-BCB3-CCCBB98CF9F1}"/>
            </c:ext>
          </c:extLst>
        </c:ser>
        <c:ser>
          <c:idx val="3"/>
          <c:order val="3"/>
          <c:tx>
            <c:v>Apparel,Accessories,Luxury Goods Benchmark (n=582)</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Lit>
              <c:formatCode>General</c:formatCode>
              <c:ptCount val="1"/>
              <c:pt idx="0">
                <c:v>79.03</c:v>
              </c:pt>
            </c:numLit>
          </c:xVal>
          <c:yVal>
            <c:numRef>
              <c:f>'Design and Development'!$N$5</c:f>
              <c:numCache>
                <c:formatCode>General</c:formatCode>
                <c:ptCount val="1"/>
                <c:pt idx="0">
                  <c:v>5</c:v>
                </c:pt>
              </c:numCache>
            </c:numRef>
          </c:yVal>
          <c:smooth val="0"/>
          <c:extLst>
            <c:ext xmlns:c16="http://schemas.microsoft.com/office/drawing/2014/chart" uri="{C3380CC4-5D6E-409C-BE32-E72D297353CC}">
              <c16:uniqueId val="{00000004-E5AC-4303-BCB3-CCCBB98CF9F1}"/>
            </c:ext>
          </c:extLst>
        </c:ser>
        <c:dLbls>
          <c:showLegendKey val="0"/>
          <c:showVal val="0"/>
          <c:showCatName val="0"/>
          <c:showSerName val="0"/>
          <c:showPercent val="0"/>
          <c:showBubbleSize val="0"/>
        </c:dLbls>
        <c:axId val="507549312"/>
        <c:axId val="321319744"/>
      </c:scatterChart>
      <c:catAx>
        <c:axId val="459464464"/>
        <c:scaling>
          <c:orientation val="minMax"/>
        </c:scaling>
        <c:delete val="1"/>
        <c:axPos val="l"/>
        <c:majorTickMark val="out"/>
        <c:minorTickMark val="none"/>
        <c:tickLblPos val="nextTo"/>
        <c:crossAx val="499882672"/>
        <c:crosses val="autoZero"/>
        <c:auto val="1"/>
        <c:lblAlgn val="ctr"/>
        <c:lblOffset val="100"/>
        <c:noMultiLvlLbl val="0"/>
      </c:catAx>
      <c:valAx>
        <c:axId val="499882672"/>
        <c:scaling>
          <c:orientation val="minMax"/>
          <c:max val="100"/>
          <c:min val="0"/>
        </c:scaling>
        <c:delete val="0"/>
        <c:axPos val="b"/>
        <c:majorGridlines/>
        <c:numFmt formatCode="General" sourceLinked="1"/>
        <c:majorTickMark val="out"/>
        <c:minorTickMark val="in"/>
        <c:tickLblPos val="nextTo"/>
        <c:crossAx val="459464464"/>
        <c:crosses val="autoZero"/>
        <c:crossBetween val="between"/>
        <c:majorUnit val="20"/>
        <c:minorUnit val="4"/>
      </c:valAx>
      <c:valAx>
        <c:axId val="321319744"/>
        <c:scaling>
          <c:orientation val="minMax"/>
        </c:scaling>
        <c:delete val="1"/>
        <c:axPos val="r"/>
        <c:numFmt formatCode="General" sourceLinked="1"/>
        <c:majorTickMark val="out"/>
        <c:minorTickMark val="none"/>
        <c:tickLblPos val="nextTo"/>
        <c:crossAx val="507549312"/>
        <c:crosses val="max"/>
        <c:crossBetween val="midCat"/>
      </c:valAx>
      <c:valAx>
        <c:axId val="507549312"/>
        <c:scaling>
          <c:orientation val="minMax"/>
          <c:max val="100"/>
          <c:min val="0"/>
        </c:scaling>
        <c:delete val="1"/>
        <c:axPos val="b"/>
        <c:numFmt formatCode="General" sourceLinked="1"/>
        <c:majorTickMark val="out"/>
        <c:minorTickMark val="none"/>
        <c:tickLblPos val="nextTo"/>
        <c:crossAx val="321319744"/>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Samples Produced Based on Buyer's Tech Packs/Product Specifications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1AB8-4F0E-88A2-A9706172CDFB}"/>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1AB8-4F0E-88A2-A9706172CDFB}"/>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1AB8-4F0E-88A2-A9706172CDFB}"/>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1AB8-4F0E-88A2-A9706172CDF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100.0%</c:v>
              </c:pt>
              <c:pt idx="1">
                <c:v>No: 0.0%</c:v>
              </c:pt>
            </c:strLit>
          </c:cat>
          <c:val>
            <c:numRef>
              <c:f>'Design and Development'!$B$13:$B$14</c:f>
              <c:numCache>
                <c:formatCode>General</c:formatCode>
                <c:ptCount val="2"/>
                <c:pt idx="0">
                  <c:v>1</c:v>
                </c:pt>
                <c:pt idx="1">
                  <c:v>0</c:v>
                </c:pt>
              </c:numCache>
            </c:numRef>
          </c:val>
          <c:extLst>
            <c:ext xmlns:c16="http://schemas.microsoft.com/office/drawing/2014/chart" uri="{C3380CC4-5D6E-409C-BE32-E72D297353CC}">
              <c16:uniqueId val="{00000001-1AB8-4F0E-88A2-A9706172CDFB}"/>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Samples Produced Based on Buyer's Tech Packs/Product Specifications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C6A1-400B-969D-BF2CBDBF1AAE}"/>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C6A1-400B-969D-BF2CBDBF1AA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C6A1-400B-969D-BF2CBDBF1AAE}"/>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6A1-400B-969D-BF2CBDBF1AA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97.8%</c:v>
              </c:pt>
              <c:pt idx="1">
                <c:v>No: 2.2%</c:v>
              </c:pt>
            </c:strLit>
          </c:cat>
          <c:val>
            <c:numRef>
              <c:f>'Design and Development'!$I$13:$I$14</c:f>
              <c:numCache>
                <c:formatCode>General</c:formatCode>
                <c:ptCount val="2"/>
                <c:pt idx="0">
                  <c:v>0.97799999999999998</c:v>
                </c:pt>
                <c:pt idx="1">
                  <c:v>2.1999999999999999E-2</c:v>
                </c:pt>
              </c:numCache>
            </c:numRef>
          </c:val>
          <c:extLst>
            <c:ext xmlns:c16="http://schemas.microsoft.com/office/drawing/2014/chart" uri="{C3380CC4-5D6E-409C-BE32-E72D297353CC}">
              <c16:uniqueId val="{00000001-C6A1-400B-969D-BF2CBDBF1AAE}"/>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Disaggregated Totals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lotArea>
      <c:layout/>
      <c:barChart>
        <c:barDir val="bar"/>
        <c:grouping val="clustered"/>
        <c:varyColors val="0"/>
        <c:ser>
          <c:idx val="0"/>
          <c:order val="0"/>
          <c:tx>
            <c:strRef>
              <c:f>'Custom Graphs'!$K$30</c:f>
              <c:strCache>
                <c:ptCount val="1"/>
                <c:pt idx="0">
                  <c:v>Overall</c:v>
                </c:pt>
              </c:strCache>
            </c:strRef>
          </c:tx>
          <c:spPr>
            <a:solidFill>
              <a:schemeClr val="accent2"/>
            </a:solidFill>
            <a:ln>
              <a:solidFill>
                <a:schemeClr val="bg1"/>
              </a:solid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Graphs'!$K$31:$K$38</c:f>
              <c:numCache>
                <c:formatCode>0</c:formatCode>
                <c:ptCount val="8"/>
                <c:pt idx="0">
                  <c:v>75</c:v>
                </c:pt>
                <c:pt idx="1">
                  <c:v>69</c:v>
                </c:pt>
                <c:pt idx="2">
                  <c:v>73</c:v>
                </c:pt>
                <c:pt idx="3">
                  <c:v>84</c:v>
                </c:pt>
                <c:pt idx="4">
                  <c:v>39</c:v>
                </c:pt>
                <c:pt idx="5">
                  <c:v>84</c:v>
                </c:pt>
                <c:pt idx="6">
                  <c:v>96</c:v>
                </c:pt>
                <c:pt idx="7">
                  <c:v>80</c:v>
                </c:pt>
              </c:numCache>
            </c:numRef>
          </c:val>
          <c:extLst>
            <c:ext xmlns:c16="http://schemas.microsoft.com/office/drawing/2014/chart" uri="{C3380CC4-5D6E-409C-BE32-E72D297353CC}">
              <c16:uniqueId val="{00000000-279A-4066-B14D-9E4F7F8CE561}"/>
            </c:ext>
          </c:extLst>
        </c:ser>
        <c:ser>
          <c:idx val="1"/>
          <c:order val="1"/>
          <c:tx>
            <c:strRef>
              <c:f>'Custom Graphs'!$L$30</c:f>
              <c:strCache>
                <c:ptCount val="1"/>
                <c:pt idx="0">
                  <c:v>ASIA</c:v>
                </c:pt>
              </c:strCache>
            </c:strRef>
          </c:tx>
          <c:spPr>
            <a:solidFill>
              <a:schemeClr val="accent5"/>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Graphs'!$L$31:$L$38</c:f>
              <c:numCache>
                <c:formatCode>0</c:formatCode>
                <c:ptCount val="8"/>
              </c:numCache>
            </c:numRef>
          </c:val>
          <c:extLst>
            <c:ext xmlns:c16="http://schemas.microsoft.com/office/drawing/2014/chart" uri="{C3380CC4-5D6E-409C-BE32-E72D297353CC}">
              <c16:uniqueId val="{00000001-279A-4066-B14D-9E4F7F8CE561}"/>
            </c:ext>
          </c:extLst>
        </c:ser>
        <c:ser>
          <c:idx val="2"/>
          <c:order val="2"/>
          <c:tx>
            <c:strRef>
              <c:f>'Custom Graphs'!$M$30</c:f>
              <c:strCache>
                <c:ptCount val="1"/>
                <c:pt idx="0">
                  <c:v>EMEA</c:v>
                </c:pt>
              </c:strCache>
            </c:strRef>
          </c:tx>
          <c:spPr>
            <a:solidFill>
              <a:schemeClr val="accent4"/>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Graphs'!$M$31:$M$38</c:f>
              <c:numCache>
                <c:formatCode>0</c:formatCode>
                <c:ptCount val="8"/>
              </c:numCache>
            </c:numRef>
          </c:val>
          <c:extLst>
            <c:ext xmlns:c16="http://schemas.microsoft.com/office/drawing/2014/chart" uri="{C3380CC4-5D6E-409C-BE32-E72D297353CC}">
              <c16:uniqueId val="{00000002-279A-4066-B14D-9E4F7F8CE561}"/>
            </c:ext>
          </c:extLst>
        </c:ser>
        <c:ser>
          <c:idx val="3"/>
          <c:order val="3"/>
          <c:tx>
            <c:strRef>
              <c:f>'Custom Graphs'!$N$30</c:f>
              <c:strCache>
                <c:ptCount val="1"/>
                <c:pt idx="0">
                  <c:v>Uniqlo</c:v>
                </c:pt>
              </c:strCache>
            </c:strRef>
          </c:tx>
          <c:spPr>
            <a:solidFill>
              <a:schemeClr val="accent6">
                <a:lumMod val="6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Graphs'!$N$31:$N$38</c:f>
              <c:numCache>
                <c:formatCode>0</c:formatCode>
                <c:ptCount val="8"/>
              </c:numCache>
            </c:numRef>
          </c:val>
          <c:extLst>
            <c:ext xmlns:c16="http://schemas.microsoft.com/office/drawing/2014/chart" uri="{C3380CC4-5D6E-409C-BE32-E72D297353CC}">
              <c16:uniqueId val="{00000003-279A-4066-B14D-9E4F7F8CE561}"/>
            </c:ext>
          </c:extLst>
        </c:ser>
        <c:ser>
          <c:idx val="4"/>
          <c:order val="4"/>
          <c:tx>
            <c:strRef>
              <c:f>'Custom Graphs'!$O$30</c:f>
              <c:strCache>
                <c:ptCount val="1"/>
                <c:pt idx="0">
                  <c:v>General Retail</c:v>
                </c:pt>
              </c:strCache>
            </c:strRef>
          </c:tx>
          <c:spPr>
            <a:solidFill>
              <a:schemeClr val="accent5">
                <a:lumMod val="6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Graphs'!$O$31:$O$38</c:f>
              <c:numCache>
                <c:formatCode>0</c:formatCode>
                <c:ptCount val="8"/>
              </c:numCache>
            </c:numRef>
          </c:val>
          <c:extLst>
            <c:ext xmlns:c16="http://schemas.microsoft.com/office/drawing/2014/chart" uri="{C3380CC4-5D6E-409C-BE32-E72D297353CC}">
              <c16:uniqueId val="{00000001-1305-41F6-9F34-0ED370FEB78C}"/>
            </c:ext>
          </c:extLst>
        </c:ser>
        <c:ser>
          <c:idx val="5"/>
          <c:order val="5"/>
          <c:tx>
            <c:strRef>
              <c:f>'Custom Graphs'!$P$30</c:f>
              <c:strCache>
                <c:ptCount val="1"/>
                <c:pt idx="0">
                  <c:v>BREAK #5</c:v>
                </c:pt>
              </c:strCache>
            </c:strRef>
          </c:tx>
          <c:spPr>
            <a:solidFill>
              <a:schemeClr val="accent4">
                <a:lumMod val="6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Graphs'!$P$31:$P$38</c:f>
              <c:numCache>
                <c:formatCode>0</c:formatCode>
                <c:ptCount val="8"/>
              </c:numCache>
            </c:numRef>
          </c:val>
          <c:extLst>
            <c:ext xmlns:c16="http://schemas.microsoft.com/office/drawing/2014/chart" uri="{C3380CC4-5D6E-409C-BE32-E72D297353CC}">
              <c16:uniqueId val="{00000001-1490-48E6-A572-69049695B075}"/>
            </c:ext>
          </c:extLst>
        </c:ser>
        <c:ser>
          <c:idx val="6"/>
          <c:order val="6"/>
          <c:tx>
            <c:strRef>
              <c:f>'Custom Graphs'!$Q$30</c:f>
              <c:strCache>
                <c:ptCount val="1"/>
                <c:pt idx="0">
                  <c:v>BREAK #6</c:v>
                </c:pt>
              </c:strCache>
            </c:strRef>
          </c:tx>
          <c:spPr>
            <a:solidFill>
              <a:schemeClr val="accent6">
                <a:lumMod val="80%"/>
                <a:lumOff val="2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Graphs'!$Q$31:$Q$38</c:f>
              <c:numCache>
                <c:formatCode>0</c:formatCode>
                <c:ptCount val="8"/>
              </c:numCache>
            </c:numRef>
          </c:val>
          <c:extLst>
            <c:ext xmlns:c16="http://schemas.microsoft.com/office/drawing/2014/chart" uri="{C3380CC4-5D6E-409C-BE32-E72D297353CC}">
              <c16:uniqueId val="{00000002-1490-48E6-A572-69049695B075}"/>
            </c:ext>
          </c:extLst>
        </c:ser>
        <c:ser>
          <c:idx val="7"/>
          <c:order val="7"/>
          <c:tx>
            <c:strRef>
              <c:f>'Custom Graphs'!$R$30</c:f>
              <c:strCache>
                <c:ptCount val="1"/>
                <c:pt idx="0">
                  <c:v>BREAK #7</c:v>
                </c:pt>
              </c:strCache>
            </c:strRef>
          </c:tx>
          <c:spPr>
            <a:solidFill>
              <a:schemeClr val="accent5">
                <a:lumMod val="80%"/>
                <a:lumOff val="2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Graphs'!$R$31:$R$38</c:f>
              <c:numCache>
                <c:formatCode>0</c:formatCode>
                <c:ptCount val="8"/>
              </c:numCache>
            </c:numRef>
          </c:val>
          <c:extLst>
            <c:ext xmlns:c16="http://schemas.microsoft.com/office/drawing/2014/chart" uri="{C3380CC4-5D6E-409C-BE32-E72D297353CC}">
              <c16:uniqueId val="{00000003-1490-48E6-A572-69049695B075}"/>
            </c:ext>
          </c:extLst>
        </c:ser>
        <c:ser>
          <c:idx val="8"/>
          <c:order val="8"/>
          <c:tx>
            <c:strRef>
              <c:f>'Custom Graphs'!$S$30</c:f>
              <c:strCache>
                <c:ptCount val="1"/>
                <c:pt idx="0">
                  <c:v>BREAK #8</c:v>
                </c:pt>
              </c:strCache>
            </c:strRef>
          </c:tx>
          <c:spPr>
            <a:solidFill>
              <a:schemeClr val="accent4">
                <a:lumMod val="80%"/>
                <a:lumOff val="2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Graphs'!$S$31:$S$38</c:f>
              <c:numCache>
                <c:formatCode>0</c:formatCode>
                <c:ptCount val="8"/>
              </c:numCache>
            </c:numRef>
          </c:val>
          <c:extLst>
            <c:ext xmlns:c16="http://schemas.microsoft.com/office/drawing/2014/chart" uri="{C3380CC4-5D6E-409C-BE32-E72D297353CC}">
              <c16:uniqueId val="{00000004-1490-48E6-A572-69049695B075}"/>
            </c:ext>
          </c:extLst>
        </c:ser>
        <c:ser>
          <c:idx val="9"/>
          <c:order val="9"/>
          <c:tx>
            <c:strRef>
              <c:f>'Custom Graphs'!$T$30</c:f>
              <c:strCache>
                <c:ptCount val="1"/>
                <c:pt idx="0">
                  <c:v>5PP</c:v>
                </c:pt>
              </c:strCache>
            </c:strRef>
          </c:tx>
          <c:spPr>
            <a:solidFill>
              <a:schemeClr val="accent6">
                <a:lumMod val="8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Graphs'!$T$31:$T$38</c:f>
              <c:numCache>
                <c:formatCode>0</c:formatCode>
                <c:ptCount val="8"/>
              </c:numCache>
            </c:numRef>
          </c:val>
          <c:extLst>
            <c:ext xmlns:c16="http://schemas.microsoft.com/office/drawing/2014/chart" uri="{C3380CC4-5D6E-409C-BE32-E72D297353CC}">
              <c16:uniqueId val="{00000005-1490-48E6-A572-69049695B075}"/>
            </c:ext>
          </c:extLst>
        </c:ser>
        <c:ser>
          <c:idx val="10"/>
          <c:order val="10"/>
          <c:tx>
            <c:strRef>
              <c:f>'Custom Graphs'!$U$30</c:f>
              <c:strCache>
                <c:ptCount val="1"/>
                <c:pt idx="0">
                  <c:v>6PP</c:v>
                </c:pt>
              </c:strCache>
            </c:strRef>
          </c:tx>
          <c:spPr>
            <a:solidFill>
              <a:schemeClr val="accent4">
                <a:lumMod val="5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Graphs'!$U$31:$U$38</c:f>
              <c:numCache>
                <c:formatCode>0</c:formatCode>
                <c:ptCount val="8"/>
              </c:numCache>
            </c:numRef>
          </c:val>
          <c:extLst>
            <c:ext xmlns:c16="http://schemas.microsoft.com/office/drawing/2014/chart" uri="{C3380CC4-5D6E-409C-BE32-E72D297353CC}">
              <c16:uniqueId val="{00000006-1490-48E6-A572-69049695B075}"/>
            </c:ext>
          </c:extLst>
        </c:ser>
        <c:dLbls>
          <c:showLegendKey val="0"/>
          <c:showVal val="0"/>
          <c:showCatName val="0"/>
          <c:showSerName val="0"/>
          <c:showPercent val="0"/>
          <c:showBubbleSize val="0"/>
        </c:dLbls>
        <c:gapWidth val="150"/>
        <c:axId val="1461645855"/>
        <c:axId val="1461659167"/>
      </c:barChart>
      <c:catAx>
        <c:axId val="1461645855"/>
        <c:scaling>
          <c:orientation val="maxMin"/>
        </c:scaling>
        <c:delete val="0"/>
        <c:axPos val="l"/>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Purchasing Practices Categories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461659167"/>
        <c:crosses val="autoZero"/>
        <c:auto val="1"/>
        <c:lblAlgn val="ctr"/>
        <c:lblOffset val="100"/>
        <c:noMultiLvlLbl val="0"/>
      </c:catAx>
      <c:valAx>
        <c:axId val="1461659167"/>
        <c:scaling>
          <c:orientation val="minMax"/>
          <c:max val="100"/>
        </c:scaling>
        <c:delete val="0"/>
        <c:axPos val="t"/>
        <c:majorGridlines>
          <c:spPr>
            <a:ln w="9525" cap="flat" cmpd="sng" algn="ctr">
              <a:solidFill>
                <a:schemeClr val="bg1"/>
              </a:solidFill>
              <a:round/>
            </a:ln>
            <a:effectLst/>
          </c:spPr>
        </c:majorGridlines>
        <c:minorGridlines>
          <c:spPr>
            <a:ln w="9525" cap="flat" cmpd="sng" algn="ctr">
              <a:solidFill>
                <a:schemeClr val="bg1">
                  <a:lumMod val="75%"/>
                </a:schemeClr>
              </a:solidFill>
              <a:round/>
            </a:ln>
            <a:effectLst/>
          </c:spPr>
        </c:min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Scores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4616458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showDLblsOverMax val="0"/>
  </c:chart>
  <c:spPr>
    <a:solidFill>
      <a:schemeClr val="accent6">
        <a:lumMod val="40%"/>
        <a:lumOff val="60%"/>
      </a:schemeClr>
    </a:solidFill>
    <a:ln w="9525" cap="flat" cmpd="sng" algn="ctr">
      <a:solidFill>
        <a:schemeClr val="tx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Suppliers Developing Products for the Buyer</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E8E0-4303-BD65-FE6C952E1DE7}"/>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E8E0-4303-BD65-FE6C952E1DE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E8E0-4303-BD65-FE6C952E1DE7}"/>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E8E0-4303-BD65-FE6C952E1DE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94.6%</c:v>
              </c:pt>
              <c:pt idx="1">
                <c:v>No: 5.4%</c:v>
              </c:pt>
            </c:strLit>
          </c:cat>
          <c:val>
            <c:numRef>
              <c:f>'Design and Development'!$B$34:$B$35</c:f>
              <c:numCache>
                <c:formatCode>General</c:formatCode>
                <c:ptCount val="2"/>
                <c:pt idx="0">
                  <c:v>0.9464285714285714</c:v>
                </c:pt>
                <c:pt idx="1">
                  <c:v>5.3571428571428568E-2</c:v>
                </c:pt>
              </c:numCache>
            </c:numRef>
          </c:val>
          <c:extLst>
            <c:ext xmlns:c16="http://schemas.microsoft.com/office/drawing/2014/chart" uri="{C3380CC4-5D6E-409C-BE32-E72D297353CC}">
              <c16:uniqueId val="{00000001-E8E0-4303-BD65-FE6C952E1DE7}"/>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Suppliers Developing Products for the Buyer</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3103-46CF-A141-3D33833B6697}"/>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3103-46CF-A141-3D33833B669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3103-46CF-A141-3D33833B6697}"/>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3103-46CF-A141-3D33833B669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93.7%</c:v>
              </c:pt>
              <c:pt idx="1">
                <c:v>No: 6.3%</c:v>
              </c:pt>
            </c:strLit>
          </c:cat>
          <c:val>
            <c:numRef>
              <c:f>'Design and Development'!$I$34:$I$35</c:f>
              <c:numCache>
                <c:formatCode>General</c:formatCode>
                <c:ptCount val="2"/>
                <c:pt idx="0">
                  <c:v>0.93700000000000006</c:v>
                </c:pt>
                <c:pt idx="1">
                  <c:v>6.3E-2</c:v>
                </c:pt>
              </c:numCache>
            </c:numRef>
          </c:val>
          <c:extLst>
            <c:ext xmlns:c16="http://schemas.microsoft.com/office/drawing/2014/chart" uri="{C3380CC4-5D6E-409C-BE32-E72D297353CC}">
              <c16:uniqueId val="{00000001-3103-46CF-A141-3D33833B6697}"/>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Adoption Rate*</a:t>
            </a:r>
          </a:p>
        </c:rich>
      </c:tx>
      <c:overlay val="0"/>
    </c:title>
    <c:autoTitleDeleted val="0"/>
    <c:plotArea>
      <c:layout/>
      <c:barChart>
        <c:barDir val="bar"/>
        <c:grouping val="clustered"/>
        <c:varyColors val="0"/>
        <c:ser>
          <c:idx val="0"/>
          <c:order val="0"/>
          <c:tx>
            <c:v>Sporting Goods (n=776)</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Development'!$I$55:$I$62</c:f>
              <c:strCache>
                <c:ptCount val="8"/>
                <c:pt idx="0">
                  <c:v>39% or less</c:v>
                </c:pt>
                <c:pt idx="1">
                  <c:v>40-49%</c:v>
                </c:pt>
                <c:pt idx="2">
                  <c:v>50-59%</c:v>
                </c:pt>
                <c:pt idx="3">
                  <c:v>60-69%</c:v>
                </c:pt>
                <c:pt idx="4">
                  <c:v>70-79%</c:v>
                </c:pt>
                <c:pt idx="5">
                  <c:v>80-89%</c:v>
                </c:pt>
                <c:pt idx="6">
                  <c:v>90-99%</c:v>
                </c:pt>
                <c:pt idx="7">
                  <c:v>100%</c:v>
                </c:pt>
              </c:strCache>
            </c:strRef>
          </c:cat>
          <c:val>
            <c:numRef>
              <c:f>'Design and Development'!$J$55:$J$62</c:f>
              <c:numCache>
                <c:formatCode>General</c:formatCode>
                <c:ptCount val="8"/>
                <c:pt idx="0">
                  <c:v>0.14299999999999999</c:v>
                </c:pt>
                <c:pt idx="1">
                  <c:v>4.1000000000000002E-2</c:v>
                </c:pt>
                <c:pt idx="2">
                  <c:v>6.3E-2</c:v>
                </c:pt>
                <c:pt idx="3">
                  <c:v>4.5999999999999999E-2</c:v>
                </c:pt>
                <c:pt idx="4">
                  <c:v>0.12</c:v>
                </c:pt>
                <c:pt idx="5">
                  <c:v>0.20399999999999999</c:v>
                </c:pt>
                <c:pt idx="6">
                  <c:v>0.25</c:v>
                </c:pt>
                <c:pt idx="7">
                  <c:v>0.13300000000000001</c:v>
                </c:pt>
              </c:numCache>
            </c:numRef>
          </c:val>
          <c:extLst>
            <c:ext xmlns:c16="http://schemas.microsoft.com/office/drawing/2014/chart" uri="{C3380CC4-5D6E-409C-BE32-E72D297353CC}">
              <c16:uniqueId val="{00000001-7E08-419E-BDB4-E47742E3E7F2}"/>
            </c:ext>
          </c:extLst>
        </c:ser>
        <c:ser>
          <c:idx val="1"/>
          <c:order val="1"/>
          <c:tx>
            <c:v>SanMar Overall Ratings (n=53)</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Development'!$I$55:$I$62</c:f>
              <c:strCache>
                <c:ptCount val="8"/>
                <c:pt idx="0">
                  <c:v>39% or less</c:v>
                </c:pt>
                <c:pt idx="1">
                  <c:v>40-49%</c:v>
                </c:pt>
                <c:pt idx="2">
                  <c:v>50-59%</c:v>
                </c:pt>
                <c:pt idx="3">
                  <c:v>60-69%</c:v>
                </c:pt>
                <c:pt idx="4">
                  <c:v>70-79%</c:v>
                </c:pt>
                <c:pt idx="5">
                  <c:v>80-89%</c:v>
                </c:pt>
                <c:pt idx="6">
                  <c:v>90-99%</c:v>
                </c:pt>
                <c:pt idx="7">
                  <c:v>100%</c:v>
                </c:pt>
              </c:strCache>
            </c:strRef>
          </c:cat>
          <c:val>
            <c:numRef>
              <c:f>'Design and Development'!$K$55:$K$62</c:f>
              <c:numCache>
                <c:formatCode>General</c:formatCode>
                <c:ptCount val="8"/>
                <c:pt idx="0">
                  <c:v>0.35849056603773582</c:v>
                </c:pt>
                <c:pt idx="1">
                  <c:v>7.5471698113207544E-2</c:v>
                </c:pt>
                <c:pt idx="2">
                  <c:v>5.6603773584905662E-2</c:v>
                </c:pt>
                <c:pt idx="3">
                  <c:v>9.4339622641509441E-2</c:v>
                </c:pt>
                <c:pt idx="4">
                  <c:v>0.11320754716981132</c:v>
                </c:pt>
                <c:pt idx="5">
                  <c:v>0.11320754716981132</c:v>
                </c:pt>
                <c:pt idx="6">
                  <c:v>0.11320754716981132</c:v>
                </c:pt>
                <c:pt idx="7">
                  <c:v>7.5471698113207544E-2</c:v>
                </c:pt>
              </c:numCache>
            </c:numRef>
          </c:val>
          <c:extLst>
            <c:ext xmlns:c16="http://schemas.microsoft.com/office/drawing/2014/chart" uri="{C3380CC4-5D6E-409C-BE32-E72D297353CC}">
              <c16:uniqueId val="{00000002-7E08-419E-BDB4-E47742E3E7F2}"/>
            </c:ext>
          </c:extLst>
        </c:ser>
        <c:dLbls>
          <c:dLblPos val="outEnd"/>
          <c:showLegendKey val="0"/>
          <c:showVal val="1"/>
          <c:showCatName val="0"/>
          <c:showSerName val="0"/>
          <c:showPercent val="0"/>
          <c:showBubbleSize val="0"/>
        </c:dLbls>
        <c:gapWidth val="150"/>
        <c:axId val="463267808"/>
        <c:axId val="322376496"/>
      </c:barChart>
      <c:catAx>
        <c:axId val="463267808"/>
        <c:scaling>
          <c:orientation val="minMax"/>
        </c:scaling>
        <c:delete val="0"/>
        <c:axPos val="l"/>
        <c:title>
          <c:tx>
            <c:rich>
              <a:bodyPr/>
              <a:lstStyle/>
              <a:p>
                <a:pPr>
                  <a:defRPr/>
                </a:pPr>
                <a:r>
                  <a:rPr lang="en-US"/>
                  <a:t>% of Products Converted to Orders</a:t>
                </a:r>
              </a:p>
            </c:rich>
          </c:tx>
          <c:overlay val="0"/>
        </c:title>
        <c:numFmt formatCode="General" sourceLinked="1"/>
        <c:majorTickMark val="out"/>
        <c:minorTickMark val="none"/>
        <c:tickLblPos val="nextTo"/>
        <c:crossAx val="322376496"/>
        <c:crosses val="autoZero"/>
        <c:auto val="1"/>
        <c:lblAlgn val="ctr"/>
        <c:lblOffset val="100"/>
        <c:noMultiLvlLbl val="0"/>
      </c:catAx>
      <c:valAx>
        <c:axId val="322376496"/>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46326780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Tech Pack Accuracy*</a:t>
            </a:r>
          </a:p>
        </c:rich>
      </c:tx>
      <c:overlay val="0"/>
    </c:title>
    <c:autoTitleDeleted val="0"/>
    <c:plotArea>
      <c:layout/>
      <c:barChart>
        <c:barDir val="col"/>
        <c:grouping val="clustered"/>
        <c:varyColors val="0"/>
        <c:ser>
          <c:idx val="0"/>
          <c:order val="0"/>
          <c:tx>
            <c:v>SanMar Overall Ratings (n=56)</c:v>
          </c:tx>
          <c:spPr>
            <a:solidFill>
              <a:srgbClr val="74993D"/>
            </a:solidFill>
          </c:spPr>
          <c:invertIfNegative val="0"/>
          <c:dLbls>
            <c:numFmt formatCode="0.0%" sourceLinked="0"/>
            <c:spPr>
              <a:noFill/>
              <a:ln>
                <a:noFill/>
              </a:ln>
              <a:effectLst/>
            </c:spPr>
            <c:txPr>
              <a:bodyPr wrap="square" lIns="38100" tIns="91440" rIns="38100" bIns="19050" anchor="ctr">
                <a:spAutoFit/>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'Design and Development'!$I$80:$I$90</c:f>
              <c:strCache>
                <c:ptCount val="11"/>
                <c:pt idx="0">
                  <c:v>100%</c:v>
                </c:pt>
                <c:pt idx="1">
                  <c:v>90-99%</c:v>
                </c:pt>
                <c:pt idx="2">
                  <c:v>80-89%</c:v>
                </c:pt>
                <c:pt idx="3">
                  <c:v>70-79%</c:v>
                </c:pt>
                <c:pt idx="4">
                  <c:v>60-69%</c:v>
                </c:pt>
                <c:pt idx="5">
                  <c:v>50-59%</c:v>
                </c:pt>
                <c:pt idx="6">
                  <c:v>40-49%</c:v>
                </c:pt>
                <c:pt idx="7">
                  <c:v>30-39%</c:v>
                </c:pt>
                <c:pt idx="8">
                  <c:v>20-29%</c:v>
                </c:pt>
                <c:pt idx="9">
                  <c:v>10-19%</c:v>
                </c:pt>
                <c:pt idx="10">
                  <c:v>Less than 10%</c:v>
                </c:pt>
              </c:strCache>
            </c:strRef>
          </c:cat>
          <c:val>
            <c:numRef>
              <c:f>'Design and Development'!$J$80:$J$90</c:f>
              <c:numCache>
                <c:formatCode>General</c:formatCode>
                <c:ptCount val="11"/>
                <c:pt idx="0">
                  <c:v>0.26785714285714285</c:v>
                </c:pt>
                <c:pt idx="1">
                  <c:v>0.5</c:v>
                </c:pt>
                <c:pt idx="2">
                  <c:v>0.14285714285714285</c:v>
                </c:pt>
                <c:pt idx="3">
                  <c:v>5.3571428571428568E-2</c:v>
                </c:pt>
                <c:pt idx="4">
                  <c:v>0</c:v>
                </c:pt>
                <c:pt idx="5">
                  <c:v>3.5714285714285712E-2</c:v>
                </c:pt>
                <c:pt idx="6">
                  <c:v>0</c:v>
                </c:pt>
                <c:pt idx="7">
                  <c:v>0</c:v>
                </c:pt>
                <c:pt idx="8">
                  <c:v>0</c:v>
                </c:pt>
                <c:pt idx="9">
                  <c:v>0</c:v>
                </c:pt>
                <c:pt idx="10">
                  <c:v>0</c:v>
                </c:pt>
              </c:numCache>
            </c:numRef>
          </c:val>
          <c:extLst>
            <c:ext xmlns:c16="http://schemas.microsoft.com/office/drawing/2014/chart" uri="{C3380CC4-5D6E-409C-BE32-E72D297353CC}">
              <c16:uniqueId val="{00000001-E323-4C64-9C53-398EF3A253E3}"/>
            </c:ext>
          </c:extLst>
        </c:ser>
        <c:ser>
          <c:idx val="1"/>
          <c:order val="1"/>
          <c:tx>
            <c:v>Sporting Goods (n=814)</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'Design and Development'!$I$80:$I$90</c:f>
              <c:strCache>
                <c:ptCount val="11"/>
                <c:pt idx="0">
                  <c:v>100%</c:v>
                </c:pt>
                <c:pt idx="1">
                  <c:v>90-99%</c:v>
                </c:pt>
                <c:pt idx="2">
                  <c:v>80-89%</c:v>
                </c:pt>
                <c:pt idx="3">
                  <c:v>70-79%</c:v>
                </c:pt>
                <c:pt idx="4">
                  <c:v>60-69%</c:v>
                </c:pt>
                <c:pt idx="5">
                  <c:v>50-59%</c:v>
                </c:pt>
                <c:pt idx="6">
                  <c:v>40-49%</c:v>
                </c:pt>
                <c:pt idx="7">
                  <c:v>30-39%</c:v>
                </c:pt>
                <c:pt idx="8">
                  <c:v>20-29%</c:v>
                </c:pt>
                <c:pt idx="9">
                  <c:v>10-19%</c:v>
                </c:pt>
                <c:pt idx="10">
                  <c:v>Less than 10%</c:v>
                </c:pt>
              </c:strCache>
            </c:strRef>
          </c:cat>
          <c:val>
            <c:numRef>
              <c:f>'Design and Development'!$K$80:$K$90</c:f>
              <c:numCache>
                <c:formatCode>General</c:formatCode>
                <c:ptCount val="11"/>
                <c:pt idx="0">
                  <c:v>0.13500000000000001</c:v>
                </c:pt>
                <c:pt idx="1">
                  <c:v>0.39100000000000001</c:v>
                </c:pt>
                <c:pt idx="2">
                  <c:v>0.247</c:v>
                </c:pt>
                <c:pt idx="3">
                  <c:v>0.111</c:v>
                </c:pt>
                <c:pt idx="4">
                  <c:v>3.4000000000000002E-2</c:v>
                </c:pt>
                <c:pt idx="5">
                  <c:v>4.2000000000000003E-2</c:v>
                </c:pt>
                <c:pt idx="6">
                  <c:v>1.0999999999999999E-2</c:v>
                </c:pt>
                <c:pt idx="7">
                  <c:v>6.0000000000000001E-3</c:v>
                </c:pt>
                <c:pt idx="8">
                  <c:v>6.0000000000000001E-3</c:v>
                </c:pt>
                <c:pt idx="9">
                  <c:v>5.0000000000000001E-3</c:v>
                </c:pt>
                <c:pt idx="10">
                  <c:v>1.2E-2</c:v>
                </c:pt>
              </c:numCache>
            </c:numRef>
          </c:val>
          <c:extLst>
            <c:ext xmlns:c16="http://schemas.microsoft.com/office/drawing/2014/chart" uri="{C3380CC4-5D6E-409C-BE32-E72D297353CC}">
              <c16:uniqueId val="{00000002-E323-4C64-9C53-398EF3A253E3}"/>
            </c:ext>
          </c:extLst>
        </c:ser>
        <c:dLbls>
          <c:dLblPos val="outEnd"/>
          <c:showLegendKey val="0"/>
          <c:showVal val="1"/>
          <c:showCatName val="0"/>
          <c:showSerName val="0"/>
          <c:showPercent val="0"/>
          <c:showBubbleSize val="0"/>
        </c:dLbls>
        <c:gapWidth val="150"/>
        <c:axId val="321401728"/>
        <c:axId val="501841616"/>
      </c:barChart>
      <c:catAx>
        <c:axId val="321401728"/>
        <c:scaling>
          <c:orientation val="minMax"/>
        </c:scaling>
        <c:delete val="0"/>
        <c:axPos val="b"/>
        <c:title>
          <c:tx>
            <c:rich>
              <a:bodyPr/>
              <a:lstStyle/>
              <a:p>
                <a:pPr>
                  <a:defRPr/>
                </a:pPr>
                <a:r>
                  <a:rPr lang="en-US"/>
                  <a:t>% of Accurate Tech Packs</a:t>
                </a:r>
              </a:p>
            </c:rich>
          </c:tx>
          <c:overlay val="0"/>
        </c:title>
        <c:numFmt formatCode="General" sourceLinked="1"/>
        <c:majorTickMark val="out"/>
        <c:minorTickMark val="none"/>
        <c:tickLblPos val="nextTo"/>
        <c:crossAx val="501841616"/>
        <c:crosses val="autoZero"/>
        <c:auto val="1"/>
        <c:lblAlgn val="ctr"/>
        <c:lblOffset val="100"/>
        <c:noMultiLvlLbl val="0"/>
      </c:catAx>
      <c:valAx>
        <c:axId val="501841616"/>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32140172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Efforts Made to Improve Sustainability*</a:t>
            </a:r>
          </a:p>
        </c:rich>
      </c:tx>
      <c:overlay val="0"/>
    </c:title>
    <c:autoTitleDeleted val="0"/>
    <c:plotArea>
      <c:layout/>
      <c:barChart>
        <c:barDir val="bar"/>
        <c:grouping val="clustered"/>
        <c:varyColors val="0"/>
        <c:ser>
          <c:idx val="1"/>
          <c:order val="1"/>
          <c:tx>
            <c:v>SanMar Overall Ratings (n=56)</c:v>
          </c:tx>
          <c:spPr>
            <a:solidFill>
              <a:srgbClr val="74993D"/>
            </a:solidFill>
          </c:spPr>
          <c:invertIfNegative val="0"/>
          <c:dLbls>
            <c:dLbl>
              <c:idx val="14"/>
              <c:layout>
                <c:manualLayout>
                  <c:x val="-4.7894302229562348E-2"/>
                  <c:y val="1.421172212988278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15-4EC2-8FFA-C6F61F719F08}"/>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Development'!$I$104:$I$119</c:f>
              <c:strCache>
                <c:ptCount val="16"/>
                <c:pt idx="0">
                  <c:v>Giving feedback on reasons for rejecting samples</c:v>
                </c:pt>
                <c:pt idx="1">
                  <c:v>Setting target price prior to starting development</c:v>
                </c:pt>
                <c:pt idx="2">
                  <c:v>Reducing unnecessary trims, labels, hangers, packaging, etc.</c:v>
                </c:pt>
                <c:pt idx="3">
                  <c:v>Designing products that are appropriate for the market</c:v>
                </c:pt>
                <c:pt idx="4">
                  <c:v>Limiting numbers of physical samples</c:v>
                </c:pt>
                <c:pt idx="5">
                  <c:v>Approving colors with color value data</c:v>
                </c:pt>
                <c:pt idx="6">
                  <c:v>Specifying environmentally friendly raw materials/component parts/ingredients handled</c:v>
                </c:pt>
                <c:pt idx="7">
                  <c:v>Working to improve the conversion rate of requested samples to orders</c:v>
                </c:pt>
                <c:pt idx="8">
                  <c:v>Sharing information about market trends</c:v>
                </c:pt>
                <c:pt idx="9">
                  <c:v>Specifying certification requirements (e.g., CSA Sustainable Forest Management, Cradle to Cradle, CarbonFree, Bluesign, etc.)</c:v>
                </c:pt>
                <c:pt idx="10">
                  <c:v>Specifying environmentally friendly production processes</c:v>
                </c:pt>
                <c:pt idx="11">
                  <c:v>Optimizing layout for cutting efficiency</c:v>
                </c:pt>
                <c:pt idx="12">
                  <c:v>Using environmentally friendly color palette</c:v>
                </c:pt>
                <c:pt idx="13">
                  <c:v>Using 3D/virtual sampling/3D printing</c:v>
                </c:pt>
                <c:pt idx="14">
                  <c:v>Other</c:v>
                </c:pt>
                <c:pt idx="15">
                  <c:v>No efforts made</c:v>
                </c:pt>
              </c:strCache>
            </c:strRef>
          </c:cat>
          <c:val>
            <c:numRef>
              <c:f>'Design and Development'!$K$104:$K$119</c:f>
              <c:numCache>
                <c:formatCode>0.00%</c:formatCode>
                <c:ptCount val="16"/>
                <c:pt idx="0">
                  <c:v>0.73199999999999998</c:v>
                </c:pt>
                <c:pt idx="1">
                  <c:v>0.66100000000000003</c:v>
                </c:pt>
                <c:pt idx="2">
                  <c:v>0.66100000000000003</c:v>
                </c:pt>
                <c:pt idx="3">
                  <c:v>0.66100000000000003</c:v>
                </c:pt>
                <c:pt idx="4">
                  <c:v>0.58899999999999997</c:v>
                </c:pt>
                <c:pt idx="5">
                  <c:v>0.57099999999999995</c:v>
                </c:pt>
                <c:pt idx="6">
                  <c:v>0.51800000000000002</c:v>
                </c:pt>
                <c:pt idx="7">
                  <c:v>0.44600000000000001</c:v>
                </c:pt>
                <c:pt idx="8">
                  <c:v>0.39300000000000002</c:v>
                </c:pt>
                <c:pt idx="9">
                  <c:v>0.33900000000000002</c:v>
                </c:pt>
                <c:pt idx="10">
                  <c:v>0.32100000000000001</c:v>
                </c:pt>
                <c:pt idx="11">
                  <c:v>0.32100000000000001</c:v>
                </c:pt>
                <c:pt idx="12">
                  <c:v>0.23200000000000001</c:v>
                </c:pt>
                <c:pt idx="13">
                  <c:v>7.0999999999999994E-2</c:v>
                </c:pt>
                <c:pt idx="14">
                  <c:v>0</c:v>
                </c:pt>
                <c:pt idx="15">
                  <c:v>3.5999999999999997E-2</c:v>
                </c:pt>
              </c:numCache>
            </c:numRef>
          </c:val>
          <c:extLst>
            <c:ext xmlns:c16="http://schemas.microsoft.com/office/drawing/2014/chart" uri="{C3380CC4-5D6E-409C-BE32-E72D297353CC}">
              <c16:uniqueId val="{00000002-8929-43BD-B475-C3B73AE299B2}"/>
            </c:ext>
          </c:extLst>
        </c:ser>
        <c:dLbls>
          <c:dLblPos val="inBase"/>
          <c:showLegendKey val="0"/>
          <c:showVal val="1"/>
          <c:showCatName val="0"/>
          <c:showSerName val="0"/>
          <c:showPercent val="0"/>
          <c:showBubbleSize val="0"/>
        </c:dLbls>
        <c:gapWidth val="150"/>
        <c:axId val="501904288"/>
        <c:axId val="501838256"/>
      </c:barChart>
      <c:barChart>
        <c:barDir val="bar"/>
        <c:grouping val="clustered"/>
        <c:varyColors val="0"/>
        <c:ser>
          <c:idx val="0"/>
          <c:order val="0"/>
          <c:tx>
            <c:v>Sporting Goods (n=814)</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Development'!$I$104:$I$119</c:f>
              <c:strCache>
                <c:ptCount val="16"/>
                <c:pt idx="0">
                  <c:v>Giving feedback on reasons for rejecting samples</c:v>
                </c:pt>
                <c:pt idx="1">
                  <c:v>Setting target price prior to starting development</c:v>
                </c:pt>
                <c:pt idx="2">
                  <c:v>Reducing unnecessary trims, labels, hangers, packaging, etc.</c:v>
                </c:pt>
                <c:pt idx="3">
                  <c:v>Designing products that are appropriate for the market</c:v>
                </c:pt>
                <c:pt idx="4">
                  <c:v>Limiting numbers of physical samples</c:v>
                </c:pt>
                <c:pt idx="5">
                  <c:v>Approving colors with color value data</c:v>
                </c:pt>
                <c:pt idx="6">
                  <c:v>Specifying environmentally friendly raw materials/component parts/ingredients handled</c:v>
                </c:pt>
                <c:pt idx="7">
                  <c:v>Working to improve the conversion rate of requested samples to orders</c:v>
                </c:pt>
                <c:pt idx="8">
                  <c:v>Sharing information about market trends</c:v>
                </c:pt>
                <c:pt idx="9">
                  <c:v>Specifying certification requirements (e.g., CSA Sustainable Forest Management, Cradle to Cradle, CarbonFree, Bluesign, etc.)</c:v>
                </c:pt>
                <c:pt idx="10">
                  <c:v>Specifying environmentally friendly production processes</c:v>
                </c:pt>
                <c:pt idx="11">
                  <c:v>Optimizing layout for cutting efficiency</c:v>
                </c:pt>
                <c:pt idx="12">
                  <c:v>Using environmentally friendly color palette</c:v>
                </c:pt>
                <c:pt idx="13">
                  <c:v>Using 3D/virtual sampling/3D printing</c:v>
                </c:pt>
                <c:pt idx="14">
                  <c:v>Other</c:v>
                </c:pt>
                <c:pt idx="15">
                  <c:v>No efforts made</c:v>
                </c:pt>
              </c:strCache>
            </c:strRef>
          </c:cat>
          <c:val>
            <c:numRef>
              <c:f>'Design and Development'!$J$104:$J$119</c:f>
              <c:numCache>
                <c:formatCode>General</c:formatCode>
                <c:ptCount val="16"/>
                <c:pt idx="0">
                  <c:v>0.63100000000000001</c:v>
                </c:pt>
                <c:pt idx="1">
                  <c:v>0.51200000000000001</c:v>
                </c:pt>
                <c:pt idx="2">
                  <c:v>0.47299999999999998</c:v>
                </c:pt>
                <c:pt idx="3">
                  <c:v>0.622</c:v>
                </c:pt>
                <c:pt idx="4">
                  <c:v>0.47499999999999998</c:v>
                </c:pt>
                <c:pt idx="5">
                  <c:v>0.41799999999999998</c:v>
                </c:pt>
                <c:pt idx="6">
                  <c:v>0.63100000000000001</c:v>
                </c:pt>
                <c:pt idx="7">
                  <c:v>0.496</c:v>
                </c:pt>
                <c:pt idx="8">
                  <c:v>0.45</c:v>
                </c:pt>
                <c:pt idx="9">
                  <c:v>0.39300000000000002</c:v>
                </c:pt>
                <c:pt idx="10">
                  <c:v>0.46800000000000003</c:v>
                </c:pt>
                <c:pt idx="11">
                  <c:v>0.32400000000000001</c:v>
                </c:pt>
                <c:pt idx="12">
                  <c:v>0.34300000000000003</c:v>
                </c:pt>
                <c:pt idx="13">
                  <c:v>0.35099999999999998</c:v>
                </c:pt>
                <c:pt idx="14">
                  <c:v>0.01</c:v>
                </c:pt>
                <c:pt idx="15">
                  <c:v>1.0999999999999999E-2</c:v>
                </c:pt>
              </c:numCache>
            </c:numRef>
          </c:val>
          <c:extLst>
            <c:ext xmlns:c16="http://schemas.microsoft.com/office/drawing/2014/chart" uri="{C3380CC4-5D6E-409C-BE32-E72D297353CC}">
              <c16:uniqueId val="{00000001-8929-43BD-B475-C3B73AE299B2}"/>
            </c:ext>
          </c:extLst>
        </c:ser>
        <c:dLbls>
          <c:dLblPos val="inBase"/>
          <c:showLegendKey val="0"/>
          <c:showVal val="1"/>
          <c:showCatName val="0"/>
          <c:showSerName val="0"/>
          <c:showPercent val="0"/>
          <c:showBubbleSize val="0"/>
        </c:dLbls>
        <c:gapWidth val="150"/>
        <c:axId val="501898720"/>
        <c:axId val="501843056"/>
      </c:barChart>
      <c:catAx>
        <c:axId val="501904288"/>
        <c:scaling>
          <c:orientation val="maxMin"/>
        </c:scaling>
        <c:delete val="0"/>
        <c:axPos val="r"/>
        <c:numFmt formatCode="General" sourceLinked="1"/>
        <c:majorTickMark val="none"/>
        <c:minorTickMark val="none"/>
        <c:tickLblPos val="high"/>
        <c:crossAx val="501838256"/>
        <c:crosses val="autoZero"/>
        <c:auto val="1"/>
        <c:lblAlgn val="ctr"/>
        <c:lblOffset val="100"/>
        <c:tickLblSkip val="1"/>
        <c:noMultiLvlLbl val="0"/>
      </c:catAx>
      <c:valAx>
        <c:axId val="501838256"/>
        <c:scaling>
          <c:orientation val="maxMin"/>
          <c:max val="1"/>
          <c:min val="-1"/>
        </c:scaling>
        <c:delete val="1"/>
        <c:axPos val="t"/>
        <c:majorGridlines/>
        <c:numFmt formatCode="0.00%" sourceLinked="1"/>
        <c:majorTickMark val="out"/>
        <c:minorTickMark val="none"/>
        <c:tickLblPos val="nextTo"/>
        <c:crossAx val="501904288"/>
        <c:crosses val="autoZero"/>
        <c:crossBetween val="between"/>
      </c:valAx>
      <c:valAx>
        <c:axId val="501843056"/>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501898720"/>
        <c:crosses val="max"/>
        <c:crossBetween val="between"/>
      </c:valAx>
      <c:catAx>
        <c:axId val="501898720"/>
        <c:scaling>
          <c:orientation val="maxMin"/>
        </c:scaling>
        <c:delete val="1"/>
        <c:axPos val="r"/>
        <c:numFmt formatCode="General" sourceLinked="1"/>
        <c:majorTickMark val="out"/>
        <c:minorTickMark val="none"/>
        <c:tickLblPos val="nextTo"/>
        <c:crossAx val="501843056"/>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'Cost and Cost Negotiation'!$K$4</c:f>
              <c:numCache>
                <c:formatCode>General</c:formatCode>
                <c:ptCount val="1"/>
                <c:pt idx="0">
                  <c:v>84</c:v>
                </c:pt>
              </c:numCache>
            </c:numRef>
          </c:val>
          <c:extLst>
            <c:ext xmlns:c16="http://schemas.microsoft.com/office/drawing/2014/chart" uri="{C3380CC4-5D6E-409C-BE32-E72D297353CC}">
              <c16:uniqueId val="{00000001-4EBC-4330-A2C0-1AF0B48A8E5A}"/>
            </c:ext>
          </c:extLst>
        </c:ser>
        <c:dLbls>
          <c:showLegendKey val="0"/>
          <c:showVal val="0"/>
          <c:showCatName val="0"/>
          <c:showSerName val="0"/>
          <c:showPercent val="0"/>
          <c:showBubbleSize val="0"/>
        </c:dLbls>
        <c:gapWidth val="150"/>
        <c:axId val="501905680"/>
        <c:axId val="336260720"/>
      </c:barChart>
      <c:scatterChart>
        <c:scatterStyle val="lineMarker"/>
        <c:varyColors val="0"/>
        <c:ser>
          <c:idx val="1"/>
          <c:order val="1"/>
          <c:tx>
            <c:v>SanMar Last Cycle Score (n=50)</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'Cost and Cost Negotiation'!$L$4</c:f>
              <c:numCache>
                <c:formatCode>General</c:formatCode>
                <c:ptCount val="1"/>
                <c:pt idx="0">
                  <c:v>78</c:v>
                </c:pt>
              </c:numCache>
            </c:numRef>
          </c:xVal>
          <c:yVal>
            <c:numRef>
              <c:f>'Cost and Cost Negotiation'!$L$5</c:f>
              <c:numCache>
                <c:formatCode>General</c:formatCode>
                <c:ptCount val="1"/>
                <c:pt idx="0">
                  <c:v>5</c:v>
                </c:pt>
              </c:numCache>
            </c:numRef>
          </c:yVal>
          <c:smooth val="0"/>
          <c:extLst>
            <c:ext xmlns:c16="http://schemas.microsoft.com/office/drawing/2014/chart" uri="{C3380CC4-5D6E-409C-BE32-E72D297353CC}">
              <c16:uniqueId val="{00000002-4EBC-4330-A2C0-1AF0B48A8E5A}"/>
            </c:ext>
          </c:extLst>
        </c:ser>
        <c:ser>
          <c:idx val="2"/>
          <c:order val="2"/>
          <c:tx>
            <c:v>Sporting Goods (n=828)</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'Cost and Cost Negotiation'!$M$4</c:f>
              <c:numCache>
                <c:formatCode>General</c:formatCode>
                <c:ptCount val="1"/>
                <c:pt idx="0">
                  <c:v>75.97</c:v>
                </c:pt>
              </c:numCache>
            </c:numRef>
          </c:xVal>
          <c:yVal>
            <c:numRef>
              <c:f>'Cost and Cost Negotiation'!$M$5</c:f>
              <c:numCache>
                <c:formatCode>General</c:formatCode>
                <c:ptCount val="1"/>
                <c:pt idx="0">
                  <c:v>5</c:v>
                </c:pt>
              </c:numCache>
            </c:numRef>
          </c:yVal>
          <c:smooth val="0"/>
          <c:extLst>
            <c:ext xmlns:c16="http://schemas.microsoft.com/office/drawing/2014/chart" uri="{C3380CC4-5D6E-409C-BE32-E72D297353CC}">
              <c16:uniqueId val="{00000003-4EBC-4330-A2C0-1AF0B48A8E5A}"/>
            </c:ext>
          </c:extLst>
        </c:ser>
        <c:ser>
          <c:idx val="3"/>
          <c:order val="3"/>
          <c:tx>
            <c:v>Apparel,Accessories,Luxury Goods Benchmark (n=582)</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Lit>
              <c:formatCode>General</c:formatCode>
              <c:ptCount val="1"/>
              <c:pt idx="0">
                <c:v>76.77</c:v>
              </c:pt>
            </c:numLit>
          </c:xVal>
          <c:yVal>
            <c:numRef>
              <c:f>'Cost and Cost Negotiation'!$N$5</c:f>
              <c:numCache>
                <c:formatCode>General</c:formatCode>
                <c:ptCount val="1"/>
                <c:pt idx="0">
                  <c:v>5</c:v>
                </c:pt>
              </c:numCache>
            </c:numRef>
          </c:yVal>
          <c:smooth val="0"/>
          <c:extLst>
            <c:ext xmlns:c16="http://schemas.microsoft.com/office/drawing/2014/chart" uri="{C3380CC4-5D6E-409C-BE32-E72D297353CC}">
              <c16:uniqueId val="{00000004-4EBC-4330-A2C0-1AF0B48A8E5A}"/>
            </c:ext>
          </c:extLst>
        </c:ser>
        <c:dLbls>
          <c:showLegendKey val="0"/>
          <c:showVal val="0"/>
          <c:showCatName val="0"/>
          <c:showSerName val="0"/>
          <c:showPercent val="0"/>
          <c:showBubbleSize val="0"/>
        </c:dLbls>
        <c:axId val="336260240"/>
        <c:axId val="336259760"/>
      </c:scatterChart>
      <c:catAx>
        <c:axId val="501905680"/>
        <c:scaling>
          <c:orientation val="minMax"/>
        </c:scaling>
        <c:delete val="1"/>
        <c:axPos val="l"/>
        <c:majorTickMark val="out"/>
        <c:minorTickMark val="none"/>
        <c:tickLblPos val="nextTo"/>
        <c:crossAx val="336260720"/>
        <c:crosses val="autoZero"/>
        <c:auto val="1"/>
        <c:lblAlgn val="ctr"/>
        <c:lblOffset val="100"/>
        <c:noMultiLvlLbl val="0"/>
      </c:catAx>
      <c:valAx>
        <c:axId val="336260720"/>
        <c:scaling>
          <c:orientation val="minMax"/>
          <c:max val="100"/>
          <c:min val="0"/>
        </c:scaling>
        <c:delete val="0"/>
        <c:axPos val="b"/>
        <c:majorGridlines/>
        <c:numFmt formatCode="General" sourceLinked="1"/>
        <c:majorTickMark val="out"/>
        <c:minorTickMark val="in"/>
        <c:tickLblPos val="nextTo"/>
        <c:crossAx val="501905680"/>
        <c:crosses val="autoZero"/>
        <c:crossBetween val="between"/>
        <c:majorUnit val="20"/>
        <c:minorUnit val="4"/>
      </c:valAx>
      <c:valAx>
        <c:axId val="336259760"/>
        <c:scaling>
          <c:orientation val="minMax"/>
        </c:scaling>
        <c:delete val="1"/>
        <c:axPos val="r"/>
        <c:numFmt formatCode="General" sourceLinked="1"/>
        <c:majorTickMark val="out"/>
        <c:minorTickMark val="none"/>
        <c:tickLblPos val="nextTo"/>
        <c:crossAx val="336260240"/>
        <c:crosses val="max"/>
        <c:crossBetween val="midCat"/>
      </c:valAx>
      <c:valAx>
        <c:axId val="336260240"/>
        <c:scaling>
          <c:orientation val="minMax"/>
          <c:max val="100"/>
          <c:min val="0"/>
        </c:scaling>
        <c:delete val="1"/>
        <c:axPos val="b"/>
        <c:numFmt formatCode="General" sourceLinked="1"/>
        <c:majorTickMark val="out"/>
        <c:minorTickMark val="none"/>
        <c:tickLblPos val="nextTo"/>
        <c:crossAx val="336259760"/>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Orders Covering Costs of Compliant Production</a:t>
            </a:r>
          </a:p>
        </c:rich>
      </c:tx>
      <c:overlay val="0"/>
    </c:title>
    <c:autoTitleDeleted val="0"/>
    <c:plotArea>
      <c:layout/>
      <c:barChart>
        <c:barDir val="col"/>
        <c:grouping val="clustered"/>
        <c:varyColors val="0"/>
        <c:ser>
          <c:idx val="0"/>
          <c:order val="0"/>
          <c:tx>
            <c:v>SanMar Overall Ratings (n=56)</c:v>
          </c:tx>
          <c:spPr>
            <a:solidFill>
              <a:srgbClr val="74993D"/>
            </a:solidFill>
          </c:spPr>
          <c:invertIfNegative val="0"/>
          <c:dLbls>
            <c:numFmt formatCode="0.0%" sourceLinked="0"/>
            <c:spPr>
              <a:noFill/>
              <a:ln>
                <a:noFill/>
              </a:ln>
              <a:effectLst/>
            </c:spPr>
            <c:txPr>
              <a:bodyPr wrap="square" lIns="38100" tIns="91440" rIns="38100" bIns="19050" anchor="ctr">
                <a:spAutoFit/>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'Cost and Cost Negotiation'!$I$13:$I$24</c:f>
              <c:strCache>
                <c:ptCount val="12"/>
                <c:pt idx="0">
                  <c:v>100%</c:v>
                </c:pt>
                <c:pt idx="1">
                  <c:v>90-99%</c:v>
                </c:pt>
                <c:pt idx="2">
                  <c:v>80-89%</c:v>
                </c:pt>
                <c:pt idx="3">
                  <c:v>70-79%</c:v>
                </c:pt>
                <c:pt idx="4">
                  <c:v>60-69%</c:v>
                </c:pt>
                <c:pt idx="5">
                  <c:v>50-59%</c:v>
                </c:pt>
                <c:pt idx="6">
                  <c:v>40-49%</c:v>
                </c:pt>
                <c:pt idx="7">
                  <c:v>30-39%</c:v>
                </c:pt>
                <c:pt idx="8">
                  <c:v>20-29%</c:v>
                </c:pt>
                <c:pt idx="9">
                  <c:v>10-19%</c:v>
                </c:pt>
                <c:pt idx="10">
                  <c:v>5 - 9%</c:v>
                </c:pt>
                <c:pt idx="11">
                  <c:v>Less than 5%</c:v>
                </c:pt>
              </c:strCache>
            </c:strRef>
          </c:cat>
          <c:val>
            <c:numRef>
              <c:f>'Cost and Cost Negotiation'!$J$13:$J$24</c:f>
              <c:numCache>
                <c:formatCode>General</c:formatCode>
                <c:ptCount val="12"/>
                <c:pt idx="0">
                  <c:v>0.5535714285714286</c:v>
                </c:pt>
                <c:pt idx="1">
                  <c:v>0.19642857142857142</c:v>
                </c:pt>
                <c:pt idx="2">
                  <c:v>0.10714285714285714</c:v>
                </c:pt>
                <c:pt idx="3">
                  <c:v>3.5714285714285712E-2</c:v>
                </c:pt>
                <c:pt idx="4">
                  <c:v>1.7857142857142856E-2</c:v>
                </c:pt>
                <c:pt idx="5">
                  <c:v>1.7857142857142856E-2</c:v>
                </c:pt>
                <c:pt idx="6">
                  <c:v>0</c:v>
                </c:pt>
                <c:pt idx="7">
                  <c:v>1.7857142857142856E-2</c:v>
                </c:pt>
                <c:pt idx="8">
                  <c:v>0</c:v>
                </c:pt>
                <c:pt idx="9">
                  <c:v>1.7857142857142856E-2</c:v>
                </c:pt>
                <c:pt idx="10">
                  <c:v>1.7857142857142856E-2</c:v>
                </c:pt>
                <c:pt idx="11">
                  <c:v>1.7857142857142856E-2</c:v>
                </c:pt>
              </c:numCache>
            </c:numRef>
          </c:val>
          <c:extLst>
            <c:ext xmlns:c16="http://schemas.microsoft.com/office/drawing/2014/chart" uri="{C3380CC4-5D6E-409C-BE32-E72D297353CC}">
              <c16:uniqueId val="{00000001-5998-469C-855A-B0ED2FC60C3B}"/>
            </c:ext>
          </c:extLst>
        </c:ser>
        <c:ser>
          <c:idx val="1"/>
          <c:order val="1"/>
          <c:tx>
            <c:v>Sporting Goods (n=828)</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'Cost and Cost Negotiation'!$I$13:$I$24</c:f>
              <c:strCache>
                <c:ptCount val="12"/>
                <c:pt idx="0">
                  <c:v>100%</c:v>
                </c:pt>
                <c:pt idx="1">
                  <c:v>90-99%</c:v>
                </c:pt>
                <c:pt idx="2">
                  <c:v>80-89%</c:v>
                </c:pt>
                <c:pt idx="3">
                  <c:v>70-79%</c:v>
                </c:pt>
                <c:pt idx="4">
                  <c:v>60-69%</c:v>
                </c:pt>
                <c:pt idx="5">
                  <c:v>50-59%</c:v>
                </c:pt>
                <c:pt idx="6">
                  <c:v>40-49%</c:v>
                </c:pt>
                <c:pt idx="7">
                  <c:v>30-39%</c:v>
                </c:pt>
                <c:pt idx="8">
                  <c:v>20-29%</c:v>
                </c:pt>
                <c:pt idx="9">
                  <c:v>10-19%</c:v>
                </c:pt>
                <c:pt idx="10">
                  <c:v>5 - 9%</c:v>
                </c:pt>
                <c:pt idx="11">
                  <c:v>Less than 5%</c:v>
                </c:pt>
              </c:strCache>
            </c:strRef>
          </c:cat>
          <c:val>
            <c:numRef>
              <c:f>'Cost and Cost Negotiation'!$K$13:$K$24</c:f>
              <c:numCache>
                <c:formatCode>General</c:formatCode>
                <c:ptCount val="12"/>
                <c:pt idx="0">
                  <c:v>0.45500000000000002</c:v>
                </c:pt>
                <c:pt idx="1">
                  <c:v>0.254</c:v>
                </c:pt>
                <c:pt idx="2">
                  <c:v>0.12</c:v>
                </c:pt>
                <c:pt idx="3">
                  <c:v>0.05</c:v>
                </c:pt>
                <c:pt idx="4">
                  <c:v>2.4E-2</c:v>
                </c:pt>
                <c:pt idx="5">
                  <c:v>1.4E-2</c:v>
                </c:pt>
                <c:pt idx="6">
                  <c:v>5.0000000000000001E-3</c:v>
                </c:pt>
                <c:pt idx="7">
                  <c:v>1.0999999999999999E-2</c:v>
                </c:pt>
                <c:pt idx="8">
                  <c:v>7.0000000000000001E-3</c:v>
                </c:pt>
                <c:pt idx="9">
                  <c:v>1.2E-2</c:v>
                </c:pt>
                <c:pt idx="10">
                  <c:v>8.0000000000000002E-3</c:v>
                </c:pt>
                <c:pt idx="11">
                  <c:v>0.04</c:v>
                </c:pt>
              </c:numCache>
            </c:numRef>
          </c:val>
          <c:extLst>
            <c:ext xmlns:c16="http://schemas.microsoft.com/office/drawing/2014/chart" uri="{C3380CC4-5D6E-409C-BE32-E72D297353CC}">
              <c16:uniqueId val="{00000002-5998-469C-855A-B0ED2FC60C3B}"/>
            </c:ext>
          </c:extLst>
        </c:ser>
        <c:dLbls>
          <c:dLblPos val="outEnd"/>
          <c:showLegendKey val="0"/>
          <c:showVal val="1"/>
          <c:showCatName val="0"/>
          <c:showSerName val="0"/>
          <c:showPercent val="0"/>
          <c:showBubbleSize val="0"/>
        </c:dLbls>
        <c:gapWidth val="150"/>
        <c:axId val="501886656"/>
        <c:axId val="507549792"/>
      </c:barChart>
      <c:catAx>
        <c:axId val="501886656"/>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507549792"/>
        <c:crosses val="autoZero"/>
        <c:auto val="1"/>
        <c:lblAlgn val="ctr"/>
        <c:lblOffset val="100"/>
        <c:noMultiLvlLbl val="0"/>
      </c:catAx>
      <c:valAx>
        <c:axId val="507549792"/>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50188665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Orders Covering Production Costs</a:t>
            </a:r>
          </a:p>
        </c:rich>
      </c:tx>
      <c:overlay val="0"/>
    </c:title>
    <c:autoTitleDeleted val="0"/>
    <c:plotArea>
      <c:layout/>
      <c:barChart>
        <c:barDir val="col"/>
        <c:grouping val="clustered"/>
        <c:varyColors val="0"/>
        <c:ser>
          <c:idx val="0"/>
          <c:order val="0"/>
          <c:tx>
            <c:v>SanMar Overall Ratings (n=25)</c:v>
          </c:tx>
          <c:spPr>
            <a:solidFill>
              <a:srgbClr val="74993D"/>
            </a:solidFill>
          </c:spPr>
          <c:invertIfNegative val="0"/>
          <c:dLbls>
            <c:numFmt formatCode="0.0%" sourceLinked="0"/>
            <c:spPr>
              <a:noFill/>
              <a:ln>
                <a:noFill/>
              </a:ln>
              <a:effectLst/>
            </c:spPr>
            <c:txPr>
              <a:bodyPr wrap="square" lIns="38100" tIns="91440" rIns="38100" bIns="19050" anchor="ctr">
                <a:spAutoFit/>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'Cost and Cost Negotiation'!$I$36:$I$47</c:f>
              <c:strCache>
                <c:ptCount val="12"/>
                <c:pt idx="0">
                  <c:v>100%</c:v>
                </c:pt>
                <c:pt idx="1">
                  <c:v>90-99%</c:v>
                </c:pt>
                <c:pt idx="2">
                  <c:v>80-89%</c:v>
                </c:pt>
                <c:pt idx="3">
                  <c:v>70-79%</c:v>
                </c:pt>
                <c:pt idx="4">
                  <c:v>60-69%</c:v>
                </c:pt>
                <c:pt idx="5">
                  <c:v>50-59%</c:v>
                </c:pt>
                <c:pt idx="6">
                  <c:v>40-49%</c:v>
                </c:pt>
                <c:pt idx="7">
                  <c:v>30-39%</c:v>
                </c:pt>
                <c:pt idx="8">
                  <c:v>20-29%</c:v>
                </c:pt>
                <c:pt idx="9">
                  <c:v>10-19%</c:v>
                </c:pt>
                <c:pt idx="10">
                  <c:v>5-9%</c:v>
                </c:pt>
                <c:pt idx="11">
                  <c:v>Less than 5%</c:v>
                </c:pt>
              </c:strCache>
            </c:strRef>
          </c:cat>
          <c:val>
            <c:numRef>
              <c:f>'Cost and Cost Negotiation'!$J$36:$J$47</c:f>
              <c:numCache>
                <c:formatCode>General</c:formatCode>
                <c:ptCount val="12"/>
                <c:pt idx="0">
                  <c:v>0.16</c:v>
                </c:pt>
                <c:pt idx="1">
                  <c:v>0.36</c:v>
                </c:pt>
                <c:pt idx="2">
                  <c:v>0.28000000000000003</c:v>
                </c:pt>
                <c:pt idx="3">
                  <c:v>0.04</c:v>
                </c:pt>
                <c:pt idx="4">
                  <c:v>0.08</c:v>
                </c:pt>
                <c:pt idx="5">
                  <c:v>0</c:v>
                </c:pt>
                <c:pt idx="6">
                  <c:v>0.04</c:v>
                </c:pt>
                <c:pt idx="7">
                  <c:v>0.04</c:v>
                </c:pt>
                <c:pt idx="8">
                  <c:v>0</c:v>
                </c:pt>
                <c:pt idx="9">
                  <c:v>0</c:v>
                </c:pt>
                <c:pt idx="10">
                  <c:v>0</c:v>
                </c:pt>
                <c:pt idx="11">
                  <c:v>0</c:v>
                </c:pt>
              </c:numCache>
            </c:numRef>
          </c:val>
          <c:extLst>
            <c:ext xmlns:c16="http://schemas.microsoft.com/office/drawing/2014/chart" uri="{C3380CC4-5D6E-409C-BE32-E72D297353CC}">
              <c16:uniqueId val="{00000001-4B24-4CBA-89C3-4EEEDAFE52D7}"/>
            </c:ext>
          </c:extLst>
        </c:ser>
        <c:ser>
          <c:idx val="1"/>
          <c:order val="1"/>
          <c:tx>
            <c:v>Sporting Goods (n=451)</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'Cost and Cost Negotiation'!$I$36:$I$47</c:f>
              <c:strCache>
                <c:ptCount val="12"/>
                <c:pt idx="0">
                  <c:v>100%</c:v>
                </c:pt>
                <c:pt idx="1">
                  <c:v>90-99%</c:v>
                </c:pt>
                <c:pt idx="2">
                  <c:v>80-89%</c:v>
                </c:pt>
                <c:pt idx="3">
                  <c:v>70-79%</c:v>
                </c:pt>
                <c:pt idx="4">
                  <c:v>60-69%</c:v>
                </c:pt>
                <c:pt idx="5">
                  <c:v>50-59%</c:v>
                </c:pt>
                <c:pt idx="6">
                  <c:v>40-49%</c:v>
                </c:pt>
                <c:pt idx="7">
                  <c:v>30-39%</c:v>
                </c:pt>
                <c:pt idx="8">
                  <c:v>20-29%</c:v>
                </c:pt>
                <c:pt idx="9">
                  <c:v>10-19%</c:v>
                </c:pt>
                <c:pt idx="10">
                  <c:v>5-9%</c:v>
                </c:pt>
                <c:pt idx="11">
                  <c:v>Less than 5%</c:v>
                </c:pt>
              </c:strCache>
            </c:strRef>
          </c:cat>
          <c:val>
            <c:numRef>
              <c:f>'Cost and Cost Negotiation'!$K$36:$K$47</c:f>
              <c:numCache>
                <c:formatCode>General</c:formatCode>
                <c:ptCount val="12"/>
                <c:pt idx="0">
                  <c:v>0.19900000000000001</c:v>
                </c:pt>
                <c:pt idx="1">
                  <c:v>0.35299999999999998</c:v>
                </c:pt>
                <c:pt idx="2">
                  <c:v>0.214</c:v>
                </c:pt>
                <c:pt idx="3">
                  <c:v>7.8E-2</c:v>
                </c:pt>
                <c:pt idx="4">
                  <c:v>4.7E-2</c:v>
                </c:pt>
                <c:pt idx="5">
                  <c:v>3.7999999999999999E-2</c:v>
                </c:pt>
                <c:pt idx="6">
                  <c:v>2.1999999999999999E-2</c:v>
                </c:pt>
                <c:pt idx="7">
                  <c:v>0.02</c:v>
                </c:pt>
                <c:pt idx="8">
                  <c:v>2E-3</c:v>
                </c:pt>
                <c:pt idx="9">
                  <c:v>4.0000000000000001E-3</c:v>
                </c:pt>
                <c:pt idx="10">
                  <c:v>0</c:v>
                </c:pt>
                <c:pt idx="11">
                  <c:v>2.1999999999999999E-2</c:v>
                </c:pt>
              </c:numCache>
            </c:numRef>
          </c:val>
          <c:extLst>
            <c:ext xmlns:c16="http://schemas.microsoft.com/office/drawing/2014/chart" uri="{C3380CC4-5D6E-409C-BE32-E72D297353CC}">
              <c16:uniqueId val="{00000002-4B24-4CBA-89C3-4EEEDAFE52D7}"/>
            </c:ext>
          </c:extLst>
        </c:ser>
        <c:dLbls>
          <c:dLblPos val="outEnd"/>
          <c:showLegendKey val="0"/>
          <c:showVal val="1"/>
          <c:showCatName val="0"/>
          <c:showSerName val="0"/>
          <c:showPercent val="0"/>
          <c:showBubbleSize val="0"/>
        </c:dLbls>
        <c:gapWidth val="150"/>
        <c:axId val="498324592"/>
        <c:axId val="507548352"/>
      </c:barChart>
      <c:catAx>
        <c:axId val="498324592"/>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507548352"/>
        <c:crosses val="autoZero"/>
        <c:auto val="1"/>
        <c:lblAlgn val="ctr"/>
        <c:lblOffset val="100"/>
        <c:noMultiLvlLbl val="0"/>
      </c:catAx>
      <c:valAx>
        <c:axId val="507548352"/>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498324592"/>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Costing Negotiation Strategies Used*</a:t>
            </a:r>
          </a:p>
        </c:rich>
      </c:tx>
      <c:overlay val="0"/>
    </c:title>
    <c:autoTitleDeleted val="0"/>
    <c:plotArea>
      <c:layout/>
      <c:barChart>
        <c:barDir val="bar"/>
        <c:grouping val="clustered"/>
        <c:varyColors val="0"/>
        <c:ser>
          <c:idx val="1"/>
          <c:order val="1"/>
          <c:tx>
            <c:v>SanMar Overall Ratings (n=12)</c:v>
          </c:tx>
          <c:spPr>
            <a:solidFill>
              <a:srgbClr val="74993D"/>
            </a:solidFill>
          </c:spPr>
          <c:invertIfNegative val="0"/>
          <c:dLbls>
            <c:dLbl>
              <c:idx val="12"/>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31-4DD2-A842-037C25EAE833}"/>
                </c:ext>
              </c:extLst>
            </c:dLbl>
            <c:dLbl>
              <c:idx val="13"/>
              <c:layout>
                <c:manualLayout>
                  <c:x val="-4.9545829892650703E-2"/>
                  <c:y val="7.10586106494139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31-4DD2-A842-037C25EAE833}"/>
                </c:ext>
              </c:extLst>
            </c:dLbl>
            <c:dLbl>
              <c:idx val="14"/>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31-4DD2-A842-037C25EAE833}"/>
                </c:ext>
              </c:extLst>
            </c:dLbl>
            <c:dLbl>
              <c:idx val="15"/>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31-4DD2-A842-037C25EAE833}"/>
                </c:ext>
              </c:extLst>
            </c:dLbl>
            <c:dLbl>
              <c:idx val="16"/>
              <c:layout>
                <c:manualLayout>
                  <c:x val="-4.9545829892650703E-2"/>
                  <c:y val="1.421172212988278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31-4DD2-A842-037C25EAE833}"/>
                </c:ext>
              </c:extLst>
            </c:dLbl>
            <c:dLbl>
              <c:idx val="17"/>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31-4DD2-A842-037C25EAE833}"/>
                </c:ext>
              </c:extLst>
            </c:dLbl>
            <c:dLbl>
              <c:idx val="18"/>
              <c:layout>
                <c:manualLayout>
                  <c:x val="-5.11973575557390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31-4DD2-A842-037C25EAE833}"/>
                </c:ext>
              </c:extLst>
            </c:dLbl>
            <c:dLbl>
              <c:idx val="19"/>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31-4DD2-A842-037C25EAE833}"/>
                </c:ext>
              </c:extLst>
            </c:dLbl>
            <c:dLbl>
              <c:idx val="20"/>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31-4DD2-A842-037C25EAE833}"/>
                </c:ext>
              </c:extLst>
            </c:dLbl>
            <c:dLbl>
              <c:idx val="21"/>
              <c:layout>
                <c:manualLayout>
                  <c:x val="-4.9545829892650703E-2"/>
                  <c:y val="1.421172212988278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31-4DD2-A842-037C25EAE833}"/>
                </c:ext>
              </c:extLst>
            </c:dLbl>
            <c:dLbl>
              <c:idx val="22"/>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31-4DD2-A842-037C25EAE833}"/>
                </c:ext>
              </c:extLst>
            </c:dLbl>
            <c:dLbl>
              <c:idx val="23"/>
              <c:layout>
                <c:manualLayout>
                  <c:x val="-5.28488852188274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31-4DD2-A842-037C25EAE833}"/>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'Cost and Cost Negotiation'!$I$63:$I$86</c:f>
              <c:strCache>
                <c:ptCount val="24"/>
                <c:pt idx="0">
                  <c:v>Take it or leave it - meet the target cost or supplier cannot win the order</c:v>
                </c:pt>
                <c:pt idx="1">
                  <c:v>Comparing suppliers only on price instead of a full range of attributes</c:v>
                </c:pt>
                <c:pt idx="2">
                  <c:v>Sharing competitors’ bids/pressure to meet other competitors across different countries</c:v>
                </c:pt>
                <c:pt idx="3">
                  <c:v>Demanding level prices be maintained from year to year, no consideration for inflation (e.g., no consideration for higher raw materials, energy, or wage costs, ECOLOGO, Fair Trade, etc.)</c:v>
                </c:pt>
                <c:pt idx="4">
                  <c:v>Asking for price commitments based on a larger volume than actual quantity ordered</c:v>
                </c:pt>
                <c:pt idx="5">
                  <c:v>Locking prices prior to making commitments</c:v>
                </c:pt>
                <c:pt idx="6">
                  <c:v>Allowing only very short times for response to price demands</c:v>
                </c:pt>
                <c:pt idx="7">
                  <c:v>Demanding across the board price cuts from previous orders/years</c:v>
                </c:pt>
                <c:pt idx="8">
                  <c:v>Requiring supplier to meet specific elements of other suppliers’ cost structure</c:v>
                </c:pt>
                <c:pt idx="9">
                  <c:v>Continuing to negotiate prices after bulk production has started</c:v>
                </c:pt>
                <c:pt idx="10">
                  <c:v>Threatening to move production of existing programs/cut orders in the future</c:v>
                </c:pt>
                <c:pt idx="11">
                  <c:v>Not factoring in required investments in technology</c:v>
                </c:pt>
                <c:pt idx="12">
                  <c:v>Using an online bidding strategy versus a “partnership” negotiation strategy</c:v>
                </c:pt>
                <c:pt idx="13">
                  <c:v>Making changes to product specifications after fob price is locked</c:v>
                </c:pt>
                <c:pt idx="14">
                  <c:v>Making changes to terms (e.g., payment, ship dates, quantities, factories) after issuing purchase order</c:v>
                </c:pt>
                <c:pt idx="15">
                  <c:v>Constantly calling/emailing, asking for lower price, multiple rounds of negotiation, or other fatigue producing tactics</c:v>
                </c:pt>
                <c:pt idx="16">
                  <c:v>Using threatening language or negotiating in an angry tone</c:v>
                </c:pt>
                <c:pt idx="17">
                  <c:v>Requiring previously negotiated price be maintained after changes are made in the order</c:v>
                </c:pt>
                <c:pt idx="18">
                  <c:v>Expecting unrealistic efficiency gains</c:v>
                </c:pt>
                <c:pt idx="19">
                  <c:v>Using cost models that do not allow for supplier profit</c:v>
                </c:pt>
                <c:pt idx="20">
                  <c:v>Using cost models with inaccurate/outdated minute values</c:v>
                </c:pt>
                <c:pt idx="21">
                  <c:v>Passing on fees associated with required environmental certifications and data input (e.g., better cotton initiative data portal fees, bluesign certification fees)</c:v>
                </c:pt>
                <c:pt idx="22">
                  <c:v>Increasing administrative requirements without increasing margins for supplier overhead (e.g., requirements for constant reporting on work in progress or to justify every cost element)</c:v>
                </c:pt>
                <c:pt idx="23">
                  <c:v>Other</c:v>
                </c:pt>
              </c:strCache>
            </c:strRef>
          </c:cat>
          <c:val>
            <c:numRef>
              <c:f>'Cost and Cost Negotiation'!$K$63:$K$86</c:f>
              <c:numCache>
                <c:formatCode>0.00%</c:formatCode>
                <c:ptCount val="24"/>
                <c:pt idx="0">
                  <c:v>0.41699999999999998</c:v>
                </c:pt>
                <c:pt idx="1">
                  <c:v>0.41699999999999998</c:v>
                </c:pt>
                <c:pt idx="2">
                  <c:v>0.41699999999999998</c:v>
                </c:pt>
                <c:pt idx="3">
                  <c:v>0.41699999999999998</c:v>
                </c:pt>
                <c:pt idx="4">
                  <c:v>0.33300000000000002</c:v>
                </c:pt>
                <c:pt idx="5">
                  <c:v>0.33300000000000002</c:v>
                </c:pt>
                <c:pt idx="6">
                  <c:v>0.25</c:v>
                </c:pt>
                <c:pt idx="7">
                  <c:v>0.25</c:v>
                </c:pt>
                <c:pt idx="8">
                  <c:v>0.16700000000000001</c:v>
                </c:pt>
                <c:pt idx="9">
                  <c:v>8.3000000000000004E-2</c:v>
                </c:pt>
                <c:pt idx="10">
                  <c:v>8.3000000000000004E-2</c:v>
                </c:pt>
                <c:pt idx="11">
                  <c:v>8.3000000000000004E-2</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0B74-461D-BB10-6B5F804DB01D}"/>
            </c:ext>
          </c:extLst>
        </c:ser>
        <c:dLbls>
          <c:dLblPos val="inBase"/>
          <c:showLegendKey val="0"/>
          <c:showVal val="1"/>
          <c:showCatName val="0"/>
          <c:showSerName val="0"/>
          <c:showPercent val="0"/>
          <c:showBubbleSize val="0"/>
        </c:dLbls>
        <c:gapWidth val="150"/>
        <c:axId val="498335728"/>
        <c:axId val="321461760"/>
      </c:barChart>
      <c:barChart>
        <c:barDir val="bar"/>
        <c:grouping val="clustered"/>
        <c:varyColors val="0"/>
        <c:ser>
          <c:idx val="0"/>
          <c:order val="0"/>
          <c:tx>
            <c:v>Sporting Goods (n=335)</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'Cost and Cost Negotiation'!$I$63:$I$86</c:f>
              <c:strCache>
                <c:ptCount val="24"/>
                <c:pt idx="0">
                  <c:v>Take it or leave it - meet the target cost or supplier cannot win the order</c:v>
                </c:pt>
                <c:pt idx="1">
                  <c:v>Comparing suppliers only on price instead of a full range of attributes</c:v>
                </c:pt>
                <c:pt idx="2">
                  <c:v>Sharing competitors’ bids/pressure to meet other competitors across different countries</c:v>
                </c:pt>
                <c:pt idx="3">
                  <c:v>Demanding level prices be maintained from year to year, no consideration for inflation (e.g., no consideration for higher raw materials, energy, or wage costs, ECOLOGO, Fair Trade, etc.)</c:v>
                </c:pt>
                <c:pt idx="4">
                  <c:v>Asking for price commitments based on a larger volume than actual quantity ordered</c:v>
                </c:pt>
                <c:pt idx="5">
                  <c:v>Locking prices prior to making commitments</c:v>
                </c:pt>
                <c:pt idx="6">
                  <c:v>Allowing only very short times for response to price demands</c:v>
                </c:pt>
                <c:pt idx="7">
                  <c:v>Demanding across the board price cuts from previous orders/years</c:v>
                </c:pt>
                <c:pt idx="8">
                  <c:v>Requiring supplier to meet specific elements of other suppliers’ cost structure</c:v>
                </c:pt>
                <c:pt idx="9">
                  <c:v>Continuing to negotiate prices after bulk production has started</c:v>
                </c:pt>
                <c:pt idx="10">
                  <c:v>Threatening to move production of existing programs/cut orders in the future</c:v>
                </c:pt>
                <c:pt idx="11">
                  <c:v>Not factoring in required investments in technology</c:v>
                </c:pt>
                <c:pt idx="12">
                  <c:v>Using an online bidding strategy versus a “partnership” negotiation strategy</c:v>
                </c:pt>
                <c:pt idx="13">
                  <c:v>Making changes to product specifications after fob price is locked</c:v>
                </c:pt>
                <c:pt idx="14">
                  <c:v>Making changes to terms (e.g., payment, ship dates, quantities, factories) after issuing purchase order</c:v>
                </c:pt>
                <c:pt idx="15">
                  <c:v>Constantly calling/emailing, asking for lower price, multiple rounds of negotiation, or other fatigue producing tactics</c:v>
                </c:pt>
                <c:pt idx="16">
                  <c:v>Using threatening language or negotiating in an angry tone</c:v>
                </c:pt>
                <c:pt idx="17">
                  <c:v>Requiring previously negotiated price be maintained after changes are made in the order</c:v>
                </c:pt>
                <c:pt idx="18">
                  <c:v>Expecting unrealistic efficiency gains</c:v>
                </c:pt>
                <c:pt idx="19">
                  <c:v>Using cost models that do not allow for supplier profit</c:v>
                </c:pt>
                <c:pt idx="20">
                  <c:v>Using cost models with inaccurate/outdated minute values</c:v>
                </c:pt>
                <c:pt idx="21">
                  <c:v>Passing on fees associated with required environmental certifications and data input (e.g., better cotton initiative data portal fees, bluesign certification fees)</c:v>
                </c:pt>
                <c:pt idx="22">
                  <c:v>Increasing administrative requirements without increasing margins for supplier overhead (e.g., requirements for constant reporting on work in progress or to justify every cost element)</c:v>
                </c:pt>
                <c:pt idx="23">
                  <c:v>Other</c:v>
                </c:pt>
              </c:strCache>
            </c:strRef>
          </c:cat>
          <c:val>
            <c:numRef>
              <c:f>'Cost and Cost Negotiation'!$J$63:$J$86</c:f>
              <c:numCache>
                <c:formatCode>General</c:formatCode>
                <c:ptCount val="24"/>
                <c:pt idx="0">
                  <c:v>0.39400000000000002</c:v>
                </c:pt>
                <c:pt idx="1">
                  <c:v>0.4</c:v>
                </c:pt>
                <c:pt idx="2">
                  <c:v>0.46600000000000003</c:v>
                </c:pt>
                <c:pt idx="3">
                  <c:v>0.37</c:v>
                </c:pt>
                <c:pt idx="4">
                  <c:v>0.33100000000000002</c:v>
                </c:pt>
                <c:pt idx="5">
                  <c:v>0.14899999999999999</c:v>
                </c:pt>
                <c:pt idx="6">
                  <c:v>0.251</c:v>
                </c:pt>
                <c:pt idx="7">
                  <c:v>0.33400000000000002</c:v>
                </c:pt>
                <c:pt idx="8">
                  <c:v>0.48699999999999999</c:v>
                </c:pt>
                <c:pt idx="9">
                  <c:v>0.161</c:v>
                </c:pt>
                <c:pt idx="10">
                  <c:v>0.26900000000000002</c:v>
                </c:pt>
                <c:pt idx="11">
                  <c:v>0.20300000000000001</c:v>
                </c:pt>
                <c:pt idx="12">
                  <c:v>9.2999999999999999E-2</c:v>
                </c:pt>
                <c:pt idx="13">
                  <c:v>0.107</c:v>
                </c:pt>
                <c:pt idx="14">
                  <c:v>9.2999999999999999E-2</c:v>
                </c:pt>
                <c:pt idx="15">
                  <c:v>0.26900000000000002</c:v>
                </c:pt>
                <c:pt idx="16">
                  <c:v>4.2000000000000003E-2</c:v>
                </c:pt>
                <c:pt idx="17">
                  <c:v>0.13700000000000001</c:v>
                </c:pt>
                <c:pt idx="18">
                  <c:v>0.22700000000000001</c:v>
                </c:pt>
                <c:pt idx="19">
                  <c:v>0.10100000000000001</c:v>
                </c:pt>
                <c:pt idx="20">
                  <c:v>0.113</c:v>
                </c:pt>
                <c:pt idx="21">
                  <c:v>0.14899999999999999</c:v>
                </c:pt>
                <c:pt idx="22">
                  <c:v>0.313</c:v>
                </c:pt>
                <c:pt idx="23">
                  <c:v>6.6000000000000003E-2</c:v>
                </c:pt>
              </c:numCache>
            </c:numRef>
          </c:val>
          <c:extLst>
            <c:ext xmlns:c16="http://schemas.microsoft.com/office/drawing/2014/chart" uri="{C3380CC4-5D6E-409C-BE32-E72D297353CC}">
              <c16:uniqueId val="{00000001-0B74-461D-BB10-6B5F804DB01D}"/>
            </c:ext>
          </c:extLst>
        </c:ser>
        <c:dLbls>
          <c:dLblPos val="inBase"/>
          <c:showLegendKey val="0"/>
          <c:showVal val="1"/>
          <c:showCatName val="0"/>
          <c:showSerName val="0"/>
          <c:showPercent val="0"/>
          <c:showBubbleSize val="0"/>
        </c:dLbls>
        <c:gapWidth val="150"/>
        <c:axId val="498339904"/>
        <c:axId val="461436032"/>
      </c:barChart>
      <c:catAx>
        <c:axId val="498335728"/>
        <c:scaling>
          <c:orientation val="maxMin"/>
        </c:scaling>
        <c:delete val="0"/>
        <c:axPos val="r"/>
        <c:numFmt formatCode="General" sourceLinked="1"/>
        <c:majorTickMark val="none"/>
        <c:minorTickMark val="none"/>
        <c:tickLblPos val="high"/>
        <c:txPr>
          <a:bodyPr/>
          <a:lstStyle/>
          <a:p>
            <a:pPr>
              <a:defRPr sz="1000"/>
            </a:pPr>
            <a:endParaRPr lang="en-US"/>
          </a:p>
        </c:txPr>
        <c:crossAx val="321461760"/>
        <c:crosses val="autoZero"/>
        <c:auto val="1"/>
        <c:lblAlgn val="ctr"/>
        <c:lblOffset val="100"/>
        <c:tickLblSkip val="1"/>
        <c:noMultiLvlLbl val="0"/>
      </c:catAx>
      <c:valAx>
        <c:axId val="321461760"/>
        <c:scaling>
          <c:orientation val="maxMin"/>
          <c:max val="1"/>
          <c:min val="-1"/>
        </c:scaling>
        <c:delete val="1"/>
        <c:axPos val="t"/>
        <c:majorGridlines/>
        <c:numFmt formatCode="0.00%" sourceLinked="1"/>
        <c:majorTickMark val="out"/>
        <c:minorTickMark val="none"/>
        <c:tickLblPos val="nextTo"/>
        <c:crossAx val="498335728"/>
        <c:crosses val="autoZero"/>
        <c:crossBetween val="between"/>
      </c:valAx>
      <c:valAx>
        <c:axId val="461436032"/>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498339904"/>
        <c:crosses val="max"/>
        <c:crossBetween val="between"/>
      </c:valAx>
      <c:catAx>
        <c:axId val="498339904"/>
        <c:scaling>
          <c:orientation val="maxMin"/>
        </c:scaling>
        <c:delete val="1"/>
        <c:axPos val="r"/>
        <c:numFmt formatCode="General" sourceLinked="1"/>
        <c:majorTickMark val="out"/>
        <c:minorTickMark val="none"/>
        <c:tickLblPos val="nextTo"/>
        <c:crossAx val="461436032"/>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Investment in Technologies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70B0-4411-8CA2-ED29037B458C}"/>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70B0-4411-8CA2-ED29037B458C}"/>
              </c:ext>
            </c:extLst>
          </c:dPt>
          <c:dLbls>
            <c:delete val="1"/>
          </c:dLbls>
          <c:cat>
            <c:strLit>
              <c:ptCount val="2"/>
              <c:pt idx="0">
                <c:v>Yes: 10.7%</c:v>
              </c:pt>
              <c:pt idx="1">
                <c:v>No: 89.3%</c:v>
              </c:pt>
            </c:strLit>
          </c:cat>
          <c:val>
            <c:numRef>
              <c:f>'Cost and Cost Negotiation'!$B$108:$B$109</c:f>
              <c:numCache>
                <c:formatCode>General</c:formatCode>
                <c:ptCount val="2"/>
                <c:pt idx="0">
                  <c:v>0.10714285714285714</c:v>
                </c:pt>
                <c:pt idx="1">
                  <c:v>0.8928571428571429</c:v>
                </c:pt>
              </c:numCache>
            </c:numRef>
          </c:val>
          <c:extLst>
            <c:ext xmlns:c16="http://schemas.microsoft.com/office/drawing/2014/chart" uri="{C3380CC4-5D6E-409C-BE32-E72D297353CC}">
              <c16:uniqueId val="{00000001-70B0-4411-8CA2-ED29037B458C}"/>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64103119223272E-2"/>
          <c:y val="3.2080592378484339E-2"/>
          <c:w val="0.89178100810279259"/>
          <c:h val="0.73661356062338679"/>
        </c:manualLayout>
      </c:layout>
      <c:barChart>
        <c:barDir val="bar"/>
        <c:grouping val="clustered"/>
        <c:varyColors val="0"/>
        <c:ser>
          <c:idx val="0"/>
          <c:order val="0"/>
          <c:tx>
            <c:v>SanMar Scores</c:v>
          </c:tx>
          <c:spPr>
            <a:solidFill>
              <a:srgbClr val="74993D"/>
            </a:solidFill>
          </c:spPr>
          <c:invertIfNegative val="0"/>
          <c:dPt>
            <c:idx val="0"/>
            <c:invertIfNegative val="0"/>
            <c:bubble3D val="0"/>
            <c:spPr>
              <a:solidFill>
                <a:srgbClr val="01458F"/>
              </a:solidFill>
              <a:ln>
                <a:noFill/>
              </a:ln>
              <a:effectLst/>
            </c:spPr>
            <c:extLst>
              <c:ext xmlns:c16="http://schemas.microsoft.com/office/drawing/2014/chart" uri="{C3380CC4-5D6E-409C-BE32-E72D297353CC}">
                <c16:uniqueId val="{00000001-A9E3-4694-B483-B6BEB53B3AFC}"/>
              </c:ext>
            </c:extLst>
          </c:dPt>
          <c:cat>
            <c:strRef>
              <c:f>'Custom Graphs'!$I$3:$I$10</c:f>
              <c:strCache>
                <c:ptCount val="8"/>
                <c:pt idx="0">
                  <c:v>Overall</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Graphs'!$J$3:$J$10</c:f>
              <c:numCache>
                <c:formatCode>General</c:formatCode>
                <c:ptCount val="8"/>
                <c:pt idx="0">
                  <c:v>75</c:v>
                </c:pt>
                <c:pt idx="1">
                  <c:v>69</c:v>
                </c:pt>
                <c:pt idx="2">
                  <c:v>73</c:v>
                </c:pt>
                <c:pt idx="3">
                  <c:v>84</c:v>
                </c:pt>
                <c:pt idx="4">
                  <c:v>39</c:v>
                </c:pt>
                <c:pt idx="5">
                  <c:v>84</c:v>
                </c:pt>
                <c:pt idx="6">
                  <c:v>96</c:v>
                </c:pt>
                <c:pt idx="7">
                  <c:v>80</c:v>
                </c:pt>
              </c:numCache>
            </c:numRef>
          </c:val>
          <c:extLst>
            <c:ext xmlns:c16="http://schemas.microsoft.com/office/drawing/2014/chart" uri="{C3380CC4-5D6E-409C-BE32-E72D297353CC}">
              <c16:uniqueId val="{00000002-A9E3-4694-B483-B6BEB53B3AFC}"/>
            </c:ext>
          </c:extLst>
        </c:ser>
        <c:dLbls>
          <c:showLegendKey val="0"/>
          <c:showVal val="0"/>
          <c:showCatName val="0"/>
          <c:showSerName val="0"/>
          <c:showPercent val="0"/>
          <c:showBubbleSize val="0"/>
        </c:dLbls>
        <c:gapWidth val="35"/>
        <c:axId val="652033672"/>
        <c:axId val="652033352"/>
      </c:barChart>
      <c:scatterChart>
        <c:scatterStyle val="lineMarker"/>
        <c:varyColors val="0"/>
        <c:ser>
          <c:idx val="1"/>
          <c:order val="1"/>
          <c:tx>
            <c:v>SanMar Last Cycle Score (n=50)</c:v>
          </c:tx>
          <c:spPr>
            <a:ln w="25400">
              <a:noFill/>
            </a:ln>
          </c:spPr>
          <c:marker>
            <c:symbol val="diamond"/>
            <c:size val="8"/>
            <c:spPr>
              <a:ln w="19050"/>
            </c:spPr>
          </c:marker>
          <c:xVal>
            <c:numRef>
              <c:f>'Custom Graphs'!$L$3:$L$10</c:f>
              <c:numCache>
                <c:formatCode>0.00</c:formatCode>
                <c:ptCount val="8"/>
                <c:pt idx="0">
                  <c:v>75</c:v>
                </c:pt>
                <c:pt idx="1">
                  <c:v>73</c:v>
                </c:pt>
                <c:pt idx="2">
                  <c:v>76</c:v>
                </c:pt>
                <c:pt idx="3">
                  <c:v>78</c:v>
                </c:pt>
                <c:pt idx="4">
                  <c:v>43</c:v>
                </c:pt>
                <c:pt idx="5">
                  <c:v>86</c:v>
                </c:pt>
                <c:pt idx="6">
                  <c:v>98</c:v>
                </c:pt>
                <c:pt idx="7">
                  <c:v>63</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3-A9E3-4694-B483-B6BEB53B3AFC}"/>
            </c:ext>
          </c:extLst>
        </c:ser>
        <c:ser>
          <c:idx val="2"/>
          <c:order val="2"/>
          <c:tx>
            <c:v>Sporting Goods (n=828)</c:v>
          </c:tx>
          <c:spPr>
            <a:ln w="25400">
              <a:noFill/>
            </a:ln>
          </c:spPr>
          <c:marker>
            <c:symbol val="diamond"/>
            <c:size val="8"/>
            <c:spPr>
              <a:ln w="19050"/>
            </c:spPr>
          </c:marker>
          <c:xVal>
            <c:numRef>
              <c:f>'Custom Graphs'!$M$3:$M$10</c:f>
              <c:numCache>
                <c:formatCode>0.00</c:formatCode>
                <c:ptCount val="8"/>
                <c:pt idx="0">
                  <c:v>68.239999999999995</c:v>
                </c:pt>
                <c:pt idx="1">
                  <c:v>59.32</c:v>
                </c:pt>
                <c:pt idx="2">
                  <c:v>76.37</c:v>
                </c:pt>
                <c:pt idx="3">
                  <c:v>75.97</c:v>
                </c:pt>
                <c:pt idx="4">
                  <c:v>27.79</c:v>
                </c:pt>
                <c:pt idx="5">
                  <c:v>74.67</c:v>
                </c:pt>
                <c:pt idx="6">
                  <c:v>91.33</c:v>
                </c:pt>
                <c:pt idx="7">
                  <c:v>71.8</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4-A9E3-4694-B483-B6BEB53B3AFC}"/>
            </c:ext>
          </c:extLst>
        </c:ser>
        <c:ser>
          <c:idx val="3"/>
          <c:order val="3"/>
          <c:tx>
            <c:v>SanMar Overall Score</c:v>
          </c:tx>
          <c:spPr>
            <a:ln w="25400">
              <a:solidFill>
                <a:srgbClr val="FF0000"/>
              </a:solidFill>
            </a:ln>
          </c:spPr>
          <c:marker>
            <c:symbol val="none"/>
          </c:marker>
          <c:xVal>
            <c:numRef>
              <c:f>'Custom Graphs'!$K$4:$K$10</c:f>
              <c:numCache>
                <c:formatCode>General</c:formatCode>
                <c:ptCount val="7"/>
                <c:pt idx="1">
                  <c:v>75</c:v>
                </c:pt>
                <c:pt idx="2">
                  <c:v>75</c:v>
                </c:pt>
                <c:pt idx="3">
                  <c:v>75</c:v>
                </c:pt>
                <c:pt idx="4">
                  <c:v>75</c:v>
                </c:pt>
                <c:pt idx="5">
                  <c:v>75</c:v>
                </c:pt>
                <c:pt idx="6">
                  <c:v>75</c:v>
                </c:pt>
              </c:numCache>
            </c:numRef>
          </c:xVal>
          <c:yVal>
            <c:numLit>
              <c:formatCode>General</c:formatCode>
              <c:ptCount val="2"/>
              <c:pt idx="0">
                <c:v>0</c:v>
              </c:pt>
              <c:pt idx="1">
                <c:v>9</c:v>
              </c:pt>
            </c:numLit>
          </c:yVal>
          <c:smooth val="0"/>
          <c:extLst>
            <c:ext xmlns:c16="http://schemas.microsoft.com/office/drawing/2014/chart" uri="{C3380CC4-5D6E-409C-BE32-E72D297353CC}">
              <c16:uniqueId val="{00000005-A9E3-4694-B483-B6BEB53B3AFC}"/>
            </c:ext>
          </c:extLst>
        </c:ser>
        <c:ser>
          <c:idx val="4"/>
          <c:order val="4"/>
          <c:tx>
            <c:v>Apparel,Accessories,Luxury Goods Benchmark (n=582)</c:v>
          </c:tx>
          <c:spPr>
            <a:ln w="25400">
              <a:noFill/>
            </a:ln>
          </c:spPr>
          <c:marker>
            <c:symbol val="plus"/>
            <c:size val="9"/>
            <c:spPr>
              <a:noFill/>
              <a:ln w="12700">
                <a:solidFill>
                  <a:srgbClr val="0070C0"/>
                </a:solidFill>
              </a:ln>
            </c:spPr>
          </c:marker>
          <c:xVal>
            <c:numRef>
              <c:f>'Custom Graphs'!$N$3:$N$10</c:f>
              <c:numCache>
                <c:formatCode>0.00</c:formatCode>
                <c:ptCount val="8"/>
                <c:pt idx="0">
                  <c:v>68.959999999999994</c:v>
                </c:pt>
                <c:pt idx="1">
                  <c:v>58.9</c:v>
                </c:pt>
                <c:pt idx="2">
                  <c:v>79.03</c:v>
                </c:pt>
                <c:pt idx="3">
                  <c:v>76.77</c:v>
                </c:pt>
                <c:pt idx="4">
                  <c:v>27.8</c:v>
                </c:pt>
                <c:pt idx="5">
                  <c:v>76.05</c:v>
                </c:pt>
                <c:pt idx="6">
                  <c:v>91.58</c:v>
                </c:pt>
                <c:pt idx="7">
                  <c:v>73.14</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6-A9E3-4694-B483-B6BEB53B3AFC}"/>
            </c:ext>
          </c:extLst>
        </c:ser>
        <c:dLbls>
          <c:showLegendKey val="0"/>
          <c:showVal val="0"/>
          <c:showCatName val="0"/>
          <c:showSerName val="0"/>
          <c:showPercent val="0"/>
          <c:showBubbleSize val="0"/>
        </c:dLbls>
        <c:axId val="652016392"/>
        <c:axId val="652017992"/>
      </c:scatterChart>
      <c:valAx>
        <c:axId val="652017992"/>
        <c:scaling>
          <c:orientation val="minMax"/>
          <c:max val="7"/>
          <c:min val="1"/>
        </c:scaling>
        <c:delete val="1"/>
        <c:axPos val="l"/>
        <c:numFmt formatCode="General" sourceLinked="1"/>
        <c:majorTickMark val="out"/>
        <c:minorTickMark val="none"/>
        <c:tickLblPos val="nextTo"/>
        <c:crossAx val="652016392"/>
        <c:crosses val="autoZero"/>
        <c:crossBetween val="midCat"/>
      </c:valAx>
      <c:valAx>
        <c:axId val="652016392"/>
        <c:scaling>
          <c:orientation val="minMax"/>
          <c:max val="100"/>
        </c:scaling>
        <c:delete val="0"/>
        <c:axPos val="b"/>
        <c:majorGridlines/>
        <c:numFmt formatCode="0" sourceLinked="0"/>
        <c:majorTickMark val="cross"/>
        <c:minorTickMark val="in"/>
        <c:tickLblPos val="nextTo"/>
        <c:spPr>
          <a:ln>
            <a:solidFill>
              <a:srgbClr val="FF0000"/>
            </a:solidFill>
          </a:ln>
        </c:spPr>
        <c:crossAx val="652017992"/>
        <c:crosses val="autoZero"/>
        <c:crossBetween val="midCat"/>
      </c:valAx>
      <c:valAx>
        <c:axId val="652033352"/>
        <c:scaling>
          <c:orientation val="minMax"/>
          <c:max val="100"/>
        </c:scaling>
        <c:delete val="1"/>
        <c:axPos val="t"/>
        <c:numFmt formatCode="General" sourceLinked="1"/>
        <c:majorTickMark val="out"/>
        <c:minorTickMark val="none"/>
        <c:tickLblPos val="nextTo"/>
        <c:crossAx val="652033672"/>
        <c:crosses val="autoZero"/>
        <c:crossBetween val="between"/>
      </c:valAx>
      <c:catAx>
        <c:axId val="652033672"/>
        <c:scaling>
          <c:orientation val="maxMin"/>
        </c:scaling>
        <c:delete val="1"/>
        <c:axPos val="r"/>
        <c:numFmt formatCode="General" sourceLinked="1"/>
        <c:majorTickMark val="out"/>
        <c:minorTickMark val="none"/>
        <c:tickLblPos val="nextTo"/>
        <c:crossAx val="652033352"/>
        <c:crosses val="max"/>
        <c:auto val="1"/>
        <c:lblAlgn val="ctr"/>
        <c:lblOffset val="100"/>
        <c:noMultiLvlLbl val="0"/>
      </c:catAx>
      <c:spPr>
        <a:noFill/>
      </c:spPr>
    </c:plotArea>
    <c:legend>
      <c:legendPos val="b"/>
      <c:legendEntry>
        <c:idx val="0"/>
        <c:delete val="1"/>
      </c:legendEntry>
      <c:legendEntry>
        <c:idx val="3"/>
        <c:delete val="1"/>
      </c:legendEntry>
      <c:layout>
        <c:manualLayout>
          <c:xMode val="edge"/>
          <c:yMode val="edge"/>
          <c:x val="4.6588774277353702E-2"/>
          <c:y val="0.84960595922918958"/>
          <c:w val="0.89999983883592261"/>
          <c:h val="0.1485573678290214"/>
        </c:manualLayout>
      </c:layout>
      <c:overlay val="0"/>
      <c:txPr>
        <a:bodyPr/>
        <a:lstStyle/>
        <a:p>
          <a:pPr>
            <a:defRPr sz="80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a:pPr>
      <a:endParaRPr lang="en-US"/>
    </a:p>
  </c:txPr>
  <c:printSettings>
    <c:headerFooter/>
    <c:pageMargins b="0.75" l="0.7" r="0.7" t="0.75" header="0.3" footer="0.3"/>
    <c:pageSetup orientation="portrait"/>
  </c:printSettings>
</c:chartSpace>
</file>

<file path=xl/charts/chart3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Investment in Technologies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56CD-4689-8A59-C3EDCF1A3ED7}"/>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56CD-4689-8A59-C3EDCF1A3ED7}"/>
              </c:ext>
            </c:extLst>
          </c:dPt>
          <c:dLbls>
            <c:delete val="1"/>
          </c:dLbls>
          <c:cat>
            <c:strLit>
              <c:ptCount val="2"/>
              <c:pt idx="0">
                <c:v>Yes: 11.7%</c:v>
              </c:pt>
              <c:pt idx="1">
                <c:v>No: 88.3%</c:v>
              </c:pt>
            </c:strLit>
          </c:cat>
          <c:val>
            <c:numRef>
              <c:f>'Cost and Cost Negotiation'!$I$108:$I$109</c:f>
              <c:numCache>
                <c:formatCode>General</c:formatCode>
                <c:ptCount val="2"/>
                <c:pt idx="0">
                  <c:v>0.11700000000000001</c:v>
                </c:pt>
                <c:pt idx="1">
                  <c:v>0.88300000000000001</c:v>
                </c:pt>
              </c:numCache>
            </c:numRef>
          </c:val>
          <c:extLst>
            <c:ext xmlns:c16="http://schemas.microsoft.com/office/drawing/2014/chart" uri="{C3380CC4-5D6E-409C-BE32-E72D297353CC}">
              <c16:uniqueId val="{00000001-56CD-4689-8A59-C3EDCF1A3ED7}"/>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'Sourcing and Order Placement'!$K$4</c:f>
              <c:numCache>
                <c:formatCode>General</c:formatCode>
                <c:ptCount val="1"/>
                <c:pt idx="0">
                  <c:v>39</c:v>
                </c:pt>
              </c:numCache>
            </c:numRef>
          </c:val>
          <c:extLst>
            <c:ext xmlns:c16="http://schemas.microsoft.com/office/drawing/2014/chart" uri="{C3380CC4-5D6E-409C-BE32-E72D297353CC}">
              <c16:uniqueId val="{00000001-30CF-4138-B3F8-77E18399E064}"/>
            </c:ext>
          </c:extLst>
        </c:ser>
        <c:dLbls>
          <c:showLegendKey val="0"/>
          <c:showVal val="0"/>
          <c:showCatName val="0"/>
          <c:showSerName val="0"/>
          <c:showPercent val="0"/>
          <c:showBubbleSize val="0"/>
        </c:dLbls>
        <c:gapWidth val="150"/>
        <c:axId val="498307888"/>
        <c:axId val="501839696"/>
      </c:barChart>
      <c:scatterChart>
        <c:scatterStyle val="lineMarker"/>
        <c:varyColors val="0"/>
        <c:ser>
          <c:idx val="1"/>
          <c:order val="1"/>
          <c:tx>
            <c:v>SanMar Last Cycle Score (n=50)</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'Sourcing and Order Placement'!$L$4</c:f>
              <c:numCache>
                <c:formatCode>General</c:formatCode>
                <c:ptCount val="1"/>
                <c:pt idx="0">
                  <c:v>43</c:v>
                </c:pt>
              </c:numCache>
            </c:numRef>
          </c:xVal>
          <c:yVal>
            <c:numRef>
              <c:f>'Sourcing and Order Placement'!$L$5</c:f>
              <c:numCache>
                <c:formatCode>General</c:formatCode>
                <c:ptCount val="1"/>
                <c:pt idx="0">
                  <c:v>5</c:v>
                </c:pt>
              </c:numCache>
            </c:numRef>
          </c:yVal>
          <c:smooth val="0"/>
          <c:extLst>
            <c:ext xmlns:c16="http://schemas.microsoft.com/office/drawing/2014/chart" uri="{C3380CC4-5D6E-409C-BE32-E72D297353CC}">
              <c16:uniqueId val="{00000002-30CF-4138-B3F8-77E18399E064}"/>
            </c:ext>
          </c:extLst>
        </c:ser>
        <c:ser>
          <c:idx val="2"/>
          <c:order val="2"/>
          <c:tx>
            <c:v>Sporting Goods (n=828)</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'Sourcing and Order Placement'!$M$4</c:f>
              <c:numCache>
                <c:formatCode>General</c:formatCode>
                <c:ptCount val="1"/>
                <c:pt idx="0">
                  <c:v>27.79</c:v>
                </c:pt>
              </c:numCache>
            </c:numRef>
          </c:xVal>
          <c:yVal>
            <c:numRef>
              <c:f>'Sourcing and Order Placement'!$M$5</c:f>
              <c:numCache>
                <c:formatCode>General</c:formatCode>
                <c:ptCount val="1"/>
                <c:pt idx="0">
                  <c:v>5</c:v>
                </c:pt>
              </c:numCache>
            </c:numRef>
          </c:yVal>
          <c:smooth val="0"/>
          <c:extLst>
            <c:ext xmlns:c16="http://schemas.microsoft.com/office/drawing/2014/chart" uri="{C3380CC4-5D6E-409C-BE32-E72D297353CC}">
              <c16:uniqueId val="{00000003-30CF-4138-B3F8-77E18399E064}"/>
            </c:ext>
          </c:extLst>
        </c:ser>
        <c:ser>
          <c:idx val="3"/>
          <c:order val="3"/>
          <c:tx>
            <c:v>Apparel,Accessories,Luxury Goods Benchmark (n=582)</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Lit>
              <c:formatCode>General</c:formatCode>
              <c:ptCount val="1"/>
              <c:pt idx="0">
                <c:v>27.8</c:v>
              </c:pt>
            </c:numLit>
          </c:xVal>
          <c:yVal>
            <c:numRef>
              <c:f>'Sourcing and Order Placement'!$N$5</c:f>
              <c:numCache>
                <c:formatCode>General</c:formatCode>
                <c:ptCount val="1"/>
                <c:pt idx="0">
                  <c:v>5</c:v>
                </c:pt>
              </c:numCache>
            </c:numRef>
          </c:yVal>
          <c:smooth val="0"/>
          <c:extLst>
            <c:ext xmlns:c16="http://schemas.microsoft.com/office/drawing/2014/chart" uri="{C3380CC4-5D6E-409C-BE32-E72D297353CC}">
              <c16:uniqueId val="{00000004-30CF-4138-B3F8-77E18399E064}"/>
            </c:ext>
          </c:extLst>
        </c:ser>
        <c:dLbls>
          <c:showLegendKey val="0"/>
          <c:showVal val="0"/>
          <c:showCatName val="0"/>
          <c:showSerName val="0"/>
          <c:showPercent val="0"/>
          <c:showBubbleSize val="0"/>
        </c:dLbls>
        <c:axId val="501844496"/>
        <c:axId val="501844016"/>
      </c:scatterChart>
      <c:catAx>
        <c:axId val="498307888"/>
        <c:scaling>
          <c:orientation val="minMax"/>
        </c:scaling>
        <c:delete val="1"/>
        <c:axPos val="l"/>
        <c:majorTickMark val="out"/>
        <c:minorTickMark val="none"/>
        <c:tickLblPos val="nextTo"/>
        <c:crossAx val="501839696"/>
        <c:crosses val="autoZero"/>
        <c:auto val="1"/>
        <c:lblAlgn val="ctr"/>
        <c:lblOffset val="100"/>
        <c:noMultiLvlLbl val="0"/>
      </c:catAx>
      <c:valAx>
        <c:axId val="501839696"/>
        <c:scaling>
          <c:orientation val="minMax"/>
          <c:max val="100"/>
          <c:min val="0"/>
        </c:scaling>
        <c:delete val="0"/>
        <c:axPos val="b"/>
        <c:majorGridlines/>
        <c:numFmt formatCode="General" sourceLinked="1"/>
        <c:majorTickMark val="out"/>
        <c:minorTickMark val="in"/>
        <c:tickLblPos val="nextTo"/>
        <c:crossAx val="498307888"/>
        <c:crosses val="autoZero"/>
        <c:crossBetween val="between"/>
        <c:majorUnit val="20"/>
        <c:minorUnit val="4"/>
      </c:valAx>
      <c:valAx>
        <c:axId val="501844016"/>
        <c:scaling>
          <c:orientation val="minMax"/>
        </c:scaling>
        <c:delete val="1"/>
        <c:axPos val="r"/>
        <c:numFmt formatCode="General" sourceLinked="1"/>
        <c:majorTickMark val="out"/>
        <c:minorTickMark val="none"/>
        <c:tickLblPos val="nextTo"/>
        <c:crossAx val="501844496"/>
        <c:crosses val="max"/>
        <c:crossBetween val="midCat"/>
      </c:valAx>
      <c:valAx>
        <c:axId val="501844496"/>
        <c:scaling>
          <c:orientation val="minMax"/>
          <c:max val="100"/>
          <c:min val="0"/>
        </c:scaling>
        <c:delete val="1"/>
        <c:axPos val="b"/>
        <c:numFmt formatCode="General" sourceLinked="1"/>
        <c:majorTickMark val="out"/>
        <c:minorTickMark val="none"/>
        <c:tickLblPos val="nextTo"/>
        <c:crossAx val="501844016"/>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Use of Integrated Scorecard</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06D7-42B5-B2E2-727DAD3D3BA8}"/>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06D7-42B5-B2E2-727DAD3D3BA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06D7-42B5-B2E2-727DAD3D3BA8}"/>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6D7-42B5-B2E2-727DAD3D3BA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58.9%</c:v>
              </c:pt>
              <c:pt idx="1">
                <c:v>No: 41.1%</c:v>
              </c:pt>
            </c:strLit>
          </c:cat>
          <c:val>
            <c:numRef>
              <c:f>'Sourcing and Order Placement'!$B$13:$B$14</c:f>
              <c:numCache>
                <c:formatCode>General</c:formatCode>
                <c:ptCount val="2"/>
                <c:pt idx="0">
                  <c:v>0.5892857142857143</c:v>
                </c:pt>
                <c:pt idx="1">
                  <c:v>0.4107142857142857</c:v>
                </c:pt>
              </c:numCache>
            </c:numRef>
          </c:val>
          <c:extLst>
            <c:ext xmlns:c16="http://schemas.microsoft.com/office/drawing/2014/chart" uri="{C3380CC4-5D6E-409C-BE32-E72D297353CC}">
              <c16:uniqueId val="{00000001-06D7-42B5-B2E2-727DAD3D3BA8}"/>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Use of Integrated Scorecard</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58C0-4DAF-BED3-CCEF7A0E34AA}"/>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58C0-4DAF-BED3-CCEF7A0E34AA}"/>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58C0-4DAF-BED3-CCEF7A0E34AA}"/>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58C0-4DAF-BED3-CCEF7A0E34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76.0%</c:v>
              </c:pt>
              <c:pt idx="1">
                <c:v>No: 24.0%</c:v>
              </c:pt>
            </c:strLit>
          </c:cat>
          <c:val>
            <c:numRef>
              <c:f>'Sourcing and Order Placement'!$I$13:$I$14</c:f>
              <c:numCache>
                <c:formatCode>General</c:formatCode>
                <c:ptCount val="2"/>
                <c:pt idx="0">
                  <c:v>0.76</c:v>
                </c:pt>
                <c:pt idx="1">
                  <c:v>0.24</c:v>
                </c:pt>
              </c:numCache>
            </c:numRef>
          </c:val>
          <c:extLst>
            <c:ext xmlns:c16="http://schemas.microsoft.com/office/drawing/2014/chart" uri="{C3380CC4-5D6E-409C-BE32-E72D297353CC}">
              <c16:uniqueId val="{00000001-58C0-4DAF-BED3-CCEF7A0E34AA}"/>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Purchase Order Accuracy</a:t>
            </a:r>
          </a:p>
        </c:rich>
      </c:tx>
      <c:overlay val="0"/>
    </c:title>
    <c:autoTitleDeleted val="0"/>
    <c:plotArea>
      <c:layout/>
      <c:barChart>
        <c:barDir val="col"/>
        <c:grouping val="clustered"/>
        <c:varyColors val="0"/>
        <c:ser>
          <c:idx val="0"/>
          <c:order val="0"/>
          <c:tx>
            <c:v>SanMar Overall Ratings (n=56)</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Placement'!$B$34:$E$34</c:f>
              <c:strCache>
                <c:ptCount val="4"/>
                <c:pt idx="0">
                  <c:v>90-100%</c:v>
                </c:pt>
                <c:pt idx="1">
                  <c:v>70-89%</c:v>
                </c:pt>
                <c:pt idx="2">
                  <c:v>50-69%</c:v>
                </c:pt>
                <c:pt idx="3">
                  <c:v>49% or less</c:v>
                </c:pt>
              </c:strCache>
            </c:strRef>
          </c:cat>
          <c:val>
            <c:numRef>
              <c:f>'Sourcing and Order Placement'!$B$35:$E$35</c:f>
              <c:numCache>
                <c:formatCode>General</c:formatCode>
                <c:ptCount val="4"/>
                <c:pt idx="0">
                  <c:v>0.8928571428571429</c:v>
                </c:pt>
                <c:pt idx="1">
                  <c:v>8.9285714285714288E-2</c:v>
                </c:pt>
                <c:pt idx="2">
                  <c:v>1.7857142857142856E-2</c:v>
                </c:pt>
                <c:pt idx="3">
                  <c:v>0</c:v>
                </c:pt>
              </c:numCache>
            </c:numRef>
          </c:val>
          <c:extLst>
            <c:ext xmlns:c16="http://schemas.microsoft.com/office/drawing/2014/chart" uri="{C3380CC4-5D6E-409C-BE32-E72D297353CC}">
              <c16:uniqueId val="{00000001-2BD2-4581-BF4E-EC0B6C1BC68B}"/>
            </c:ext>
          </c:extLst>
        </c:ser>
        <c:ser>
          <c:idx val="1"/>
          <c:order val="1"/>
          <c:tx>
            <c:v>Sporting Goods (n=828)</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Placement'!$B$34:$E$34</c:f>
              <c:strCache>
                <c:ptCount val="4"/>
                <c:pt idx="0">
                  <c:v>90-100%</c:v>
                </c:pt>
                <c:pt idx="1">
                  <c:v>70-89%</c:v>
                </c:pt>
                <c:pt idx="2">
                  <c:v>50-69%</c:v>
                </c:pt>
                <c:pt idx="3">
                  <c:v>49% or less</c:v>
                </c:pt>
              </c:strCache>
            </c:strRef>
          </c:cat>
          <c:val>
            <c:numRef>
              <c:f>'Sourcing and Order Placement'!$B$36:$E$36</c:f>
              <c:numCache>
                <c:formatCode>General</c:formatCode>
                <c:ptCount val="4"/>
                <c:pt idx="0">
                  <c:v>0.71699999999999997</c:v>
                </c:pt>
                <c:pt idx="1">
                  <c:v>0.215</c:v>
                </c:pt>
                <c:pt idx="2">
                  <c:v>4.2000000000000003E-2</c:v>
                </c:pt>
                <c:pt idx="3">
                  <c:v>2.5000000000000001E-2</c:v>
                </c:pt>
              </c:numCache>
            </c:numRef>
          </c:val>
          <c:extLst>
            <c:ext xmlns:c16="http://schemas.microsoft.com/office/drawing/2014/chart" uri="{C3380CC4-5D6E-409C-BE32-E72D297353CC}">
              <c16:uniqueId val="{00000002-2BD2-4581-BF4E-EC0B6C1BC68B}"/>
            </c:ext>
          </c:extLst>
        </c:ser>
        <c:dLbls>
          <c:dLblPos val="outEnd"/>
          <c:showLegendKey val="0"/>
          <c:showVal val="1"/>
          <c:showCatName val="0"/>
          <c:showSerName val="0"/>
          <c:showPercent val="0"/>
          <c:showBubbleSize val="0"/>
        </c:dLbls>
        <c:gapWidth val="150"/>
        <c:axId val="498304176"/>
        <c:axId val="461294912"/>
      </c:barChart>
      <c:catAx>
        <c:axId val="498304176"/>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461294912"/>
        <c:crosses val="autoZero"/>
        <c:auto val="1"/>
        <c:lblAlgn val="ctr"/>
        <c:lblOffset val="100"/>
        <c:noMultiLvlLbl val="0"/>
      </c:catAx>
      <c:valAx>
        <c:axId val="461294912"/>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49830417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Purchase Order Cancellations</a:t>
            </a:r>
          </a:p>
        </c:rich>
      </c:tx>
      <c:overlay val="0"/>
    </c:title>
    <c:autoTitleDeleted val="0"/>
    <c:plotArea>
      <c:layout/>
      <c:barChart>
        <c:barDir val="col"/>
        <c:grouping val="clustered"/>
        <c:varyColors val="0"/>
        <c:ser>
          <c:idx val="0"/>
          <c:order val="0"/>
          <c:tx>
            <c:v>SanMar Overall Ratings (n=56)</c:v>
          </c:tx>
          <c:spPr>
            <a:solidFill>
              <a:srgbClr val="74993D"/>
            </a:solidFill>
          </c:spPr>
          <c:invertIfNegative val="0"/>
          <c:dLbls>
            <c:numFmt formatCode="0.0%" sourceLinked="0"/>
            <c:spPr>
              <a:noFill/>
              <a:ln>
                <a:noFill/>
              </a:ln>
              <a:effectLst/>
            </c:spPr>
            <c:txPr>
              <a:bodyPr wrap="square" lIns="38100" tIns="91440" rIns="38100" bIns="19050" anchor="ctr">
                <a:spAutoFit/>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'Sourcing and Order Placement'!$B$59:$N$59</c:f>
              <c:strCache>
                <c:ptCount val="13"/>
                <c:pt idx="0">
                  <c:v>No orders were canceled</c:v>
                </c:pt>
                <c:pt idx="1">
                  <c:v>1-4%</c:v>
                </c:pt>
                <c:pt idx="2">
                  <c:v>5-9%</c:v>
                </c:pt>
                <c:pt idx="3">
                  <c:v>10-19%</c:v>
                </c:pt>
                <c:pt idx="4">
                  <c:v>20-29%</c:v>
                </c:pt>
                <c:pt idx="5">
                  <c:v>30-39%</c:v>
                </c:pt>
                <c:pt idx="6">
                  <c:v>40-49%</c:v>
                </c:pt>
                <c:pt idx="7">
                  <c:v>50-59%</c:v>
                </c:pt>
                <c:pt idx="8">
                  <c:v>60-69%</c:v>
                </c:pt>
                <c:pt idx="9">
                  <c:v>70-79%</c:v>
                </c:pt>
                <c:pt idx="10">
                  <c:v>80-89%</c:v>
                </c:pt>
                <c:pt idx="11">
                  <c:v>90-99%</c:v>
                </c:pt>
                <c:pt idx="12">
                  <c:v>100%</c:v>
                </c:pt>
              </c:strCache>
            </c:strRef>
          </c:cat>
          <c:val>
            <c:numRef>
              <c:f>'Sourcing and Order Placement'!$B$60:$N$60</c:f>
              <c:numCache>
                <c:formatCode>General</c:formatCode>
                <c:ptCount val="13"/>
                <c:pt idx="0">
                  <c:v>0.9821428571428571</c:v>
                </c:pt>
                <c:pt idx="1">
                  <c:v>1.7857142857142856E-2</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B87-4C3E-88FB-9AA2CC4D1E9F}"/>
            </c:ext>
          </c:extLst>
        </c:ser>
        <c:ser>
          <c:idx val="1"/>
          <c:order val="1"/>
          <c:tx>
            <c:v>Sporting Goods (n=828)</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'Sourcing and Order Placement'!$B$59:$N$59</c:f>
              <c:strCache>
                <c:ptCount val="13"/>
                <c:pt idx="0">
                  <c:v>No orders were canceled</c:v>
                </c:pt>
                <c:pt idx="1">
                  <c:v>1-4%</c:v>
                </c:pt>
                <c:pt idx="2">
                  <c:v>5-9%</c:v>
                </c:pt>
                <c:pt idx="3">
                  <c:v>10-19%</c:v>
                </c:pt>
                <c:pt idx="4">
                  <c:v>20-29%</c:v>
                </c:pt>
                <c:pt idx="5">
                  <c:v>30-39%</c:v>
                </c:pt>
                <c:pt idx="6">
                  <c:v>40-49%</c:v>
                </c:pt>
                <c:pt idx="7">
                  <c:v>50-59%</c:v>
                </c:pt>
                <c:pt idx="8">
                  <c:v>60-69%</c:v>
                </c:pt>
                <c:pt idx="9">
                  <c:v>70-79%</c:v>
                </c:pt>
                <c:pt idx="10">
                  <c:v>80-89%</c:v>
                </c:pt>
                <c:pt idx="11">
                  <c:v>90-99%</c:v>
                </c:pt>
                <c:pt idx="12">
                  <c:v>100%</c:v>
                </c:pt>
              </c:strCache>
            </c:strRef>
          </c:cat>
          <c:val>
            <c:numRef>
              <c:f>'Sourcing and Order Placement'!$B$61:$N$61</c:f>
              <c:numCache>
                <c:formatCode>General</c:formatCode>
                <c:ptCount val="13"/>
                <c:pt idx="0">
                  <c:v>0.313</c:v>
                </c:pt>
                <c:pt idx="1">
                  <c:v>0.35699999999999998</c:v>
                </c:pt>
                <c:pt idx="2">
                  <c:v>0.15</c:v>
                </c:pt>
                <c:pt idx="3">
                  <c:v>8.2000000000000003E-2</c:v>
                </c:pt>
                <c:pt idx="4">
                  <c:v>3.5000000000000003E-2</c:v>
                </c:pt>
                <c:pt idx="5">
                  <c:v>1.2999999999999999E-2</c:v>
                </c:pt>
                <c:pt idx="6">
                  <c:v>0.01</c:v>
                </c:pt>
                <c:pt idx="7">
                  <c:v>5.0000000000000001E-3</c:v>
                </c:pt>
                <c:pt idx="8">
                  <c:v>0</c:v>
                </c:pt>
                <c:pt idx="9">
                  <c:v>7.0000000000000001E-3</c:v>
                </c:pt>
                <c:pt idx="10">
                  <c:v>6.0000000000000001E-3</c:v>
                </c:pt>
                <c:pt idx="11">
                  <c:v>2.1999999999999999E-2</c:v>
                </c:pt>
                <c:pt idx="12">
                  <c:v>0</c:v>
                </c:pt>
              </c:numCache>
            </c:numRef>
          </c:val>
          <c:extLst>
            <c:ext xmlns:c16="http://schemas.microsoft.com/office/drawing/2014/chart" uri="{C3380CC4-5D6E-409C-BE32-E72D297353CC}">
              <c16:uniqueId val="{00000002-3B87-4C3E-88FB-9AA2CC4D1E9F}"/>
            </c:ext>
          </c:extLst>
        </c:ser>
        <c:dLbls>
          <c:dLblPos val="outEnd"/>
          <c:showLegendKey val="0"/>
          <c:showVal val="1"/>
          <c:showCatName val="0"/>
          <c:showSerName val="0"/>
          <c:showPercent val="0"/>
          <c:showBubbleSize val="0"/>
        </c:dLbls>
        <c:gapWidth val="150"/>
        <c:axId val="498355680"/>
        <c:axId val="499876432"/>
      </c:barChart>
      <c:catAx>
        <c:axId val="498355680"/>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499876432"/>
        <c:crosses val="autoZero"/>
        <c:auto val="1"/>
        <c:lblAlgn val="ctr"/>
        <c:lblOffset val="100"/>
        <c:noMultiLvlLbl val="0"/>
      </c:catAx>
      <c:valAx>
        <c:axId val="499876432"/>
        <c:scaling>
          <c:orientation val="minMax"/>
          <c:max val="1"/>
          <c:min val="0"/>
        </c:scaling>
        <c:delete val="0"/>
        <c:axPos val="l"/>
        <c:majorGridlines/>
        <c:title>
          <c:tx>
            <c:rich>
              <a:bodyPr/>
              <a:lstStyle/>
              <a:p>
                <a:pPr>
                  <a:defRPr/>
                </a:pPr>
                <a:r>
                  <a:rPr lang="en-US"/>
                  <a:t>% of Suppliers</a:t>
                </a:r>
              </a:p>
            </c:rich>
          </c:tx>
          <c:layout>
            <c:manualLayout>
              <c:xMode val="edge"/>
              <c:yMode val="edge"/>
              <c:x val="1.8166804293971925E-2"/>
              <c:y val="0.25694444444444442"/>
            </c:manualLayout>
          </c:layout>
          <c:overlay val="0"/>
        </c:title>
        <c:numFmt formatCode="0%" sourceLinked="0"/>
        <c:majorTickMark val="out"/>
        <c:minorTickMark val="none"/>
        <c:tickLblPos val="nextTo"/>
        <c:crossAx val="49835568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Incentives Provided for Compliance/CSR*</a:t>
            </a:r>
          </a:p>
        </c:rich>
      </c:tx>
      <c:overlay val="0"/>
    </c:title>
    <c:autoTitleDeleted val="0"/>
    <c:plotArea>
      <c:layout/>
      <c:barChart>
        <c:barDir val="bar"/>
        <c:grouping val="clustered"/>
        <c:varyColors val="0"/>
        <c:ser>
          <c:idx val="0"/>
          <c:order val="0"/>
          <c:tx>
            <c:v>Sporting Goods (n=743)</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Placement'!$I$88:$I$99</c:f>
              <c:strCache>
                <c:ptCount val="12"/>
                <c:pt idx="0">
                  <c:v>No incentives were provided</c:v>
                </c:pt>
                <c:pt idx="1">
                  <c:v>Other incentive</c:v>
                </c:pt>
                <c:pt idx="2">
                  <c:v>Shared goal setting for improved sustainability</c:v>
                </c:pt>
                <c:pt idx="3">
                  <c:v>Public recognition of good performance</c:v>
                </c:pt>
                <c:pt idx="4">
                  <c:v>Financing for advanced technologies</c:v>
                </c:pt>
                <c:pt idx="5">
                  <c:v>Orders for new product types</c:v>
                </c:pt>
                <c:pt idx="6">
                  <c:v>Option to set higher minimum order level</c:v>
                </c:pt>
                <c:pt idx="7">
                  <c:v>Buyer-paid training for skill building/capacity development</c:v>
                </c:pt>
                <c:pt idx="8">
                  <c:v>Consistent minimum volume of production per month</c:v>
                </c:pt>
                <c:pt idx="9">
                  <c:v>More favorable mix of products</c:v>
                </c:pt>
                <c:pt idx="10">
                  <c:v>Larger volume</c:v>
                </c:pt>
                <c:pt idx="11">
                  <c:v>Premium prices</c:v>
                </c:pt>
              </c:strCache>
            </c:strRef>
          </c:cat>
          <c:val>
            <c:numRef>
              <c:f>'Sourcing and Order Placement'!$J$88:$J$99</c:f>
              <c:numCache>
                <c:formatCode>General</c:formatCode>
                <c:ptCount val="12"/>
                <c:pt idx="0">
                  <c:v>0.23799999999999999</c:v>
                </c:pt>
                <c:pt idx="1">
                  <c:v>1.2999999999999999E-2</c:v>
                </c:pt>
                <c:pt idx="2">
                  <c:v>0.53800000000000003</c:v>
                </c:pt>
                <c:pt idx="3">
                  <c:v>0.26900000000000002</c:v>
                </c:pt>
                <c:pt idx="4">
                  <c:v>3.9E-2</c:v>
                </c:pt>
                <c:pt idx="5">
                  <c:v>0.32600000000000001</c:v>
                </c:pt>
                <c:pt idx="6">
                  <c:v>8.1000000000000003E-2</c:v>
                </c:pt>
                <c:pt idx="7">
                  <c:v>0.13700000000000001</c:v>
                </c:pt>
                <c:pt idx="8">
                  <c:v>0.214</c:v>
                </c:pt>
                <c:pt idx="9">
                  <c:v>0.245</c:v>
                </c:pt>
                <c:pt idx="10">
                  <c:v>0.32</c:v>
                </c:pt>
                <c:pt idx="11">
                  <c:v>7.8E-2</c:v>
                </c:pt>
              </c:numCache>
            </c:numRef>
          </c:val>
          <c:extLst>
            <c:ext xmlns:c16="http://schemas.microsoft.com/office/drawing/2014/chart" uri="{C3380CC4-5D6E-409C-BE32-E72D297353CC}">
              <c16:uniqueId val="{00000001-035F-4B49-86D2-D4C858B0D917}"/>
            </c:ext>
          </c:extLst>
        </c:ser>
        <c:ser>
          <c:idx val="1"/>
          <c:order val="1"/>
          <c:tx>
            <c:v>SanMar Overall Ratings (n=52)</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Placement'!$I$88:$I$99</c:f>
              <c:strCache>
                <c:ptCount val="12"/>
                <c:pt idx="0">
                  <c:v>No incentives were provided</c:v>
                </c:pt>
                <c:pt idx="1">
                  <c:v>Other incentive</c:v>
                </c:pt>
                <c:pt idx="2">
                  <c:v>Shared goal setting for improved sustainability</c:v>
                </c:pt>
                <c:pt idx="3">
                  <c:v>Public recognition of good performance</c:v>
                </c:pt>
                <c:pt idx="4">
                  <c:v>Financing for advanced technologies</c:v>
                </c:pt>
                <c:pt idx="5">
                  <c:v>Orders for new product types</c:v>
                </c:pt>
                <c:pt idx="6">
                  <c:v>Option to set higher minimum order level</c:v>
                </c:pt>
                <c:pt idx="7">
                  <c:v>Buyer-paid training for skill building/capacity development</c:v>
                </c:pt>
                <c:pt idx="8">
                  <c:v>Consistent minimum volume of production per month</c:v>
                </c:pt>
                <c:pt idx="9">
                  <c:v>More favorable mix of products</c:v>
                </c:pt>
                <c:pt idx="10">
                  <c:v>Larger volume</c:v>
                </c:pt>
                <c:pt idx="11">
                  <c:v>Premium prices</c:v>
                </c:pt>
              </c:strCache>
            </c:strRef>
          </c:cat>
          <c:val>
            <c:numRef>
              <c:f>'Sourcing and Order Placement'!$K$88:$K$99</c:f>
              <c:numCache>
                <c:formatCode>General</c:formatCode>
                <c:ptCount val="12"/>
                <c:pt idx="0">
                  <c:v>0.25</c:v>
                </c:pt>
                <c:pt idx="1">
                  <c:v>0</c:v>
                </c:pt>
                <c:pt idx="2">
                  <c:v>0.51923076923076927</c:v>
                </c:pt>
                <c:pt idx="3">
                  <c:v>0.25</c:v>
                </c:pt>
                <c:pt idx="4">
                  <c:v>1.9230769230769232E-2</c:v>
                </c:pt>
                <c:pt idx="5">
                  <c:v>0.42307692307692307</c:v>
                </c:pt>
                <c:pt idx="6">
                  <c:v>9.6153846153846159E-2</c:v>
                </c:pt>
                <c:pt idx="7">
                  <c:v>7.6923076923076927E-2</c:v>
                </c:pt>
                <c:pt idx="8">
                  <c:v>0.46153846153846156</c:v>
                </c:pt>
                <c:pt idx="9">
                  <c:v>0.36538461538461536</c:v>
                </c:pt>
                <c:pt idx="10">
                  <c:v>0.42307692307692307</c:v>
                </c:pt>
                <c:pt idx="11">
                  <c:v>5.7692307692307696E-2</c:v>
                </c:pt>
              </c:numCache>
            </c:numRef>
          </c:val>
          <c:extLst>
            <c:ext xmlns:c16="http://schemas.microsoft.com/office/drawing/2014/chart" uri="{C3380CC4-5D6E-409C-BE32-E72D297353CC}">
              <c16:uniqueId val="{00000002-035F-4B49-86D2-D4C858B0D917}"/>
            </c:ext>
          </c:extLst>
        </c:ser>
        <c:dLbls>
          <c:dLblPos val="outEnd"/>
          <c:showLegendKey val="0"/>
          <c:showVal val="1"/>
          <c:showCatName val="0"/>
          <c:showSerName val="0"/>
          <c:showPercent val="0"/>
          <c:showBubbleSize val="0"/>
        </c:dLbls>
        <c:gapWidth val="150"/>
        <c:axId val="512496416"/>
        <c:axId val="461290592"/>
      </c:barChart>
      <c:catAx>
        <c:axId val="512496416"/>
        <c:scaling>
          <c:orientation val="minMax"/>
        </c:scaling>
        <c:delete val="0"/>
        <c:axPos val="l"/>
        <c:numFmt formatCode="General" sourceLinked="1"/>
        <c:majorTickMark val="out"/>
        <c:minorTickMark val="none"/>
        <c:tickLblPos val="nextTo"/>
        <c:crossAx val="461290592"/>
        <c:crosses val="autoZero"/>
        <c:auto val="1"/>
        <c:lblAlgn val="ctr"/>
        <c:lblOffset val="100"/>
        <c:noMultiLvlLbl val="0"/>
      </c:catAx>
      <c:valAx>
        <c:axId val="461290592"/>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51249641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Incentives Provided for Environmental Sustainability Performance*</a:t>
            </a:r>
          </a:p>
        </c:rich>
      </c:tx>
      <c:overlay val="0"/>
    </c:title>
    <c:autoTitleDeleted val="0"/>
    <c:plotArea>
      <c:layout/>
      <c:barChart>
        <c:barDir val="bar"/>
        <c:grouping val="clustered"/>
        <c:varyColors val="0"/>
        <c:ser>
          <c:idx val="0"/>
          <c:order val="0"/>
          <c:tx>
            <c:v>Sporting Goods (n=733)</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Placement'!$I$125:$I$136</c:f>
              <c:strCache>
                <c:ptCount val="12"/>
                <c:pt idx="0">
                  <c:v>No incentives were provided</c:v>
                </c:pt>
                <c:pt idx="1">
                  <c:v>Other incentive</c:v>
                </c:pt>
                <c:pt idx="2">
                  <c:v>Shared goal setting for improved sustainability</c:v>
                </c:pt>
                <c:pt idx="3">
                  <c:v>Public recognition of good performance</c:v>
                </c:pt>
                <c:pt idx="4">
                  <c:v>Financing for advanced technologies</c:v>
                </c:pt>
                <c:pt idx="5">
                  <c:v>Orders for new product types</c:v>
                </c:pt>
                <c:pt idx="6">
                  <c:v>Option to set higher minimum order level</c:v>
                </c:pt>
                <c:pt idx="7">
                  <c:v>Buyer-paid training for skill building/capacity development</c:v>
                </c:pt>
                <c:pt idx="8">
                  <c:v>Consistent minimum volume of production per month</c:v>
                </c:pt>
                <c:pt idx="9">
                  <c:v>More favorable mix of products</c:v>
                </c:pt>
                <c:pt idx="10">
                  <c:v>Larger volume</c:v>
                </c:pt>
                <c:pt idx="11">
                  <c:v>Premium prices</c:v>
                </c:pt>
              </c:strCache>
            </c:strRef>
          </c:cat>
          <c:val>
            <c:numRef>
              <c:f>'Sourcing and Order Placement'!$J$125:$J$136</c:f>
              <c:numCache>
                <c:formatCode>General</c:formatCode>
                <c:ptCount val="12"/>
                <c:pt idx="0">
                  <c:v>0.221</c:v>
                </c:pt>
                <c:pt idx="1">
                  <c:v>1.2E-2</c:v>
                </c:pt>
                <c:pt idx="2">
                  <c:v>0.54400000000000004</c:v>
                </c:pt>
                <c:pt idx="3">
                  <c:v>0.3</c:v>
                </c:pt>
                <c:pt idx="4">
                  <c:v>4.1000000000000002E-2</c:v>
                </c:pt>
                <c:pt idx="5">
                  <c:v>0.32200000000000001</c:v>
                </c:pt>
                <c:pt idx="6">
                  <c:v>0.08</c:v>
                </c:pt>
                <c:pt idx="7">
                  <c:v>0.124</c:v>
                </c:pt>
                <c:pt idx="8">
                  <c:v>0.19500000000000001</c:v>
                </c:pt>
                <c:pt idx="9">
                  <c:v>0.246</c:v>
                </c:pt>
                <c:pt idx="10">
                  <c:v>0.26900000000000002</c:v>
                </c:pt>
                <c:pt idx="11">
                  <c:v>0.10199999999999999</c:v>
                </c:pt>
              </c:numCache>
            </c:numRef>
          </c:val>
          <c:extLst>
            <c:ext xmlns:c16="http://schemas.microsoft.com/office/drawing/2014/chart" uri="{C3380CC4-5D6E-409C-BE32-E72D297353CC}">
              <c16:uniqueId val="{00000001-978A-4B37-B4AC-B59ADE18D685}"/>
            </c:ext>
          </c:extLst>
        </c:ser>
        <c:ser>
          <c:idx val="1"/>
          <c:order val="1"/>
          <c:tx>
            <c:v>SanMar Overall Ratings (n=48)</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Placement'!$I$125:$I$136</c:f>
              <c:strCache>
                <c:ptCount val="12"/>
                <c:pt idx="0">
                  <c:v>No incentives were provided</c:v>
                </c:pt>
                <c:pt idx="1">
                  <c:v>Other incentive</c:v>
                </c:pt>
                <c:pt idx="2">
                  <c:v>Shared goal setting for improved sustainability</c:v>
                </c:pt>
                <c:pt idx="3">
                  <c:v>Public recognition of good performance</c:v>
                </c:pt>
                <c:pt idx="4">
                  <c:v>Financing for advanced technologies</c:v>
                </c:pt>
                <c:pt idx="5">
                  <c:v>Orders for new product types</c:v>
                </c:pt>
                <c:pt idx="6">
                  <c:v>Option to set higher minimum order level</c:v>
                </c:pt>
                <c:pt idx="7">
                  <c:v>Buyer-paid training for skill building/capacity development</c:v>
                </c:pt>
                <c:pt idx="8">
                  <c:v>Consistent minimum volume of production per month</c:v>
                </c:pt>
                <c:pt idx="9">
                  <c:v>More favorable mix of products</c:v>
                </c:pt>
                <c:pt idx="10">
                  <c:v>Larger volume</c:v>
                </c:pt>
                <c:pt idx="11">
                  <c:v>Premium prices</c:v>
                </c:pt>
              </c:strCache>
            </c:strRef>
          </c:cat>
          <c:val>
            <c:numRef>
              <c:f>'Sourcing and Order Placement'!$K$125:$K$136</c:f>
              <c:numCache>
                <c:formatCode>General</c:formatCode>
                <c:ptCount val="12"/>
                <c:pt idx="0">
                  <c:v>0.27083333333333331</c:v>
                </c:pt>
                <c:pt idx="1">
                  <c:v>0</c:v>
                </c:pt>
                <c:pt idx="2">
                  <c:v>0.5</c:v>
                </c:pt>
                <c:pt idx="3">
                  <c:v>0.22916666666666666</c:v>
                </c:pt>
                <c:pt idx="4">
                  <c:v>2.0833333333333332E-2</c:v>
                </c:pt>
                <c:pt idx="5">
                  <c:v>0.41666666666666669</c:v>
                </c:pt>
                <c:pt idx="6">
                  <c:v>0.125</c:v>
                </c:pt>
                <c:pt idx="7">
                  <c:v>6.25E-2</c:v>
                </c:pt>
                <c:pt idx="8">
                  <c:v>0.45833333333333331</c:v>
                </c:pt>
                <c:pt idx="9">
                  <c:v>0.35416666666666669</c:v>
                </c:pt>
                <c:pt idx="10">
                  <c:v>0.4375</c:v>
                </c:pt>
                <c:pt idx="11">
                  <c:v>0.10416666666666667</c:v>
                </c:pt>
              </c:numCache>
            </c:numRef>
          </c:val>
          <c:extLst>
            <c:ext xmlns:c16="http://schemas.microsoft.com/office/drawing/2014/chart" uri="{C3380CC4-5D6E-409C-BE32-E72D297353CC}">
              <c16:uniqueId val="{00000002-978A-4B37-B4AC-B59ADE18D685}"/>
            </c:ext>
          </c:extLst>
        </c:ser>
        <c:dLbls>
          <c:dLblPos val="outEnd"/>
          <c:showLegendKey val="0"/>
          <c:showVal val="1"/>
          <c:showCatName val="0"/>
          <c:showSerName val="0"/>
          <c:showPercent val="0"/>
          <c:showBubbleSize val="0"/>
        </c:dLbls>
        <c:gapWidth val="150"/>
        <c:axId val="512468576"/>
        <c:axId val="499879312"/>
      </c:barChart>
      <c:catAx>
        <c:axId val="512468576"/>
        <c:scaling>
          <c:orientation val="minMax"/>
        </c:scaling>
        <c:delete val="0"/>
        <c:axPos val="l"/>
        <c:numFmt formatCode="General" sourceLinked="1"/>
        <c:majorTickMark val="out"/>
        <c:minorTickMark val="none"/>
        <c:tickLblPos val="nextTo"/>
        <c:crossAx val="499879312"/>
        <c:crosses val="autoZero"/>
        <c:auto val="1"/>
        <c:lblAlgn val="ctr"/>
        <c:lblOffset val="100"/>
        <c:noMultiLvlLbl val="0"/>
      </c:catAx>
      <c:valAx>
        <c:axId val="499879312"/>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51246857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Distribution of ORRs Reported by Suppliers for Basic and Fashion/Seasonal Orders </a:t>
            </a:r>
          </a:p>
        </c:rich>
      </c:tx>
      <c:overlay val="0"/>
    </c:title>
    <c:autoTitleDeleted val="0"/>
    <c:plotArea>
      <c:layout/>
      <c:barChart>
        <c:barDir val="bar"/>
        <c:grouping val="clustered"/>
        <c:varyColors val="0"/>
        <c:ser>
          <c:idx val="0"/>
          <c:order val="0"/>
          <c:tx>
            <c:v>SanMar Overall Basic Orders (n=54)</c:v>
          </c:tx>
          <c:spPr>
            <a:solidFill>
              <a:srgbClr val="74993D"/>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Placement'!$I$165:$I$174</c:f>
              <c:strCache>
                <c:ptCount val="10"/>
                <c:pt idx="0">
                  <c:v>ORR = 0 - 20</c:v>
                </c:pt>
                <c:pt idx="1">
                  <c:v>ORR = 21 - 40</c:v>
                </c:pt>
                <c:pt idx="2">
                  <c:v>ORR = 41 - 60</c:v>
                </c:pt>
                <c:pt idx="3">
                  <c:v>ORR = 61 - 80</c:v>
                </c:pt>
                <c:pt idx="4">
                  <c:v>ORR = 81 - 100</c:v>
                </c:pt>
                <c:pt idx="5">
                  <c:v>ORR = 101 - 120</c:v>
                </c:pt>
                <c:pt idx="6">
                  <c:v>ORR = 121 - 160</c:v>
                </c:pt>
                <c:pt idx="7">
                  <c:v>ORR = 161 - 200</c:v>
                </c:pt>
                <c:pt idx="8">
                  <c:v>ORR = 201 - 240</c:v>
                </c:pt>
                <c:pt idx="9">
                  <c:v>ORR = 241 or more</c:v>
                </c:pt>
              </c:strCache>
            </c:strRef>
          </c:cat>
          <c:val>
            <c:numRef>
              <c:f>'Sourcing and Order Placement'!$K$165:$K$174</c:f>
              <c:numCache>
                <c:formatCode>0.00%</c:formatCode>
                <c:ptCount val="10"/>
                <c:pt idx="0">
                  <c:v>9.2999999999999999E-2</c:v>
                </c:pt>
                <c:pt idx="1">
                  <c:v>0.27800000000000002</c:v>
                </c:pt>
                <c:pt idx="2">
                  <c:v>0.37</c:v>
                </c:pt>
                <c:pt idx="3">
                  <c:v>0.14799999999999999</c:v>
                </c:pt>
                <c:pt idx="4">
                  <c:v>3.6999999999999998E-2</c:v>
                </c:pt>
                <c:pt idx="5">
                  <c:v>0</c:v>
                </c:pt>
                <c:pt idx="6">
                  <c:v>3.6999999999999998E-2</c:v>
                </c:pt>
                <c:pt idx="7">
                  <c:v>3.6999999999999998E-2</c:v>
                </c:pt>
                <c:pt idx="8">
                  <c:v>0</c:v>
                </c:pt>
                <c:pt idx="9">
                  <c:v>0</c:v>
                </c:pt>
              </c:numCache>
            </c:numRef>
          </c:val>
          <c:extLst>
            <c:ext xmlns:c16="http://schemas.microsoft.com/office/drawing/2014/chart" uri="{C3380CC4-5D6E-409C-BE32-E72D297353CC}">
              <c16:uniqueId val="{00000008-61DC-441D-8862-5D614EEA6B58}"/>
            </c:ext>
          </c:extLst>
        </c:ser>
        <c:ser>
          <c:idx val="1"/>
          <c:order val="1"/>
          <c:tx>
            <c:v>Sporting Goods Basic Orders (n=778)</c:v>
          </c:tx>
          <c:spPr>
            <a:solidFill>
              <a:srgbClr val="A5A5A5"/>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Placement'!$I$165:$I$174</c:f>
              <c:strCache>
                <c:ptCount val="10"/>
                <c:pt idx="0">
                  <c:v>ORR = 0 - 20</c:v>
                </c:pt>
                <c:pt idx="1">
                  <c:v>ORR = 21 - 40</c:v>
                </c:pt>
                <c:pt idx="2">
                  <c:v>ORR = 41 - 60</c:v>
                </c:pt>
                <c:pt idx="3">
                  <c:v>ORR = 61 - 80</c:v>
                </c:pt>
                <c:pt idx="4">
                  <c:v>ORR = 81 - 100</c:v>
                </c:pt>
                <c:pt idx="5">
                  <c:v>ORR = 101 - 120</c:v>
                </c:pt>
                <c:pt idx="6">
                  <c:v>ORR = 121 - 160</c:v>
                </c:pt>
                <c:pt idx="7">
                  <c:v>ORR = 161 - 200</c:v>
                </c:pt>
                <c:pt idx="8">
                  <c:v>ORR = 201 - 240</c:v>
                </c:pt>
                <c:pt idx="9">
                  <c:v>ORR = 241 or more</c:v>
                </c:pt>
              </c:strCache>
            </c:strRef>
          </c:cat>
          <c:val>
            <c:numRef>
              <c:f>'Sourcing and Order Placement'!$J$165:$J$174</c:f>
              <c:numCache>
                <c:formatCode>General</c:formatCode>
                <c:ptCount val="10"/>
                <c:pt idx="0">
                  <c:v>8.5000000000000006E-2</c:v>
                </c:pt>
                <c:pt idx="1">
                  <c:v>0.27</c:v>
                </c:pt>
                <c:pt idx="2">
                  <c:v>0.24399999999999999</c:v>
                </c:pt>
                <c:pt idx="3">
                  <c:v>0.14299999999999999</c:v>
                </c:pt>
                <c:pt idx="4">
                  <c:v>7.4999999999999997E-2</c:v>
                </c:pt>
                <c:pt idx="5">
                  <c:v>4.4999999999999998E-2</c:v>
                </c:pt>
                <c:pt idx="6">
                  <c:v>4.1000000000000002E-2</c:v>
                </c:pt>
                <c:pt idx="7">
                  <c:v>0.04</c:v>
                </c:pt>
                <c:pt idx="8">
                  <c:v>2.5999999999999999E-2</c:v>
                </c:pt>
                <c:pt idx="9">
                  <c:v>3.2000000000000001E-2</c:v>
                </c:pt>
              </c:numCache>
            </c:numRef>
          </c:val>
          <c:extLst>
            <c:ext xmlns:c16="http://schemas.microsoft.com/office/drawing/2014/chart" uri="{C3380CC4-5D6E-409C-BE32-E72D297353CC}">
              <c16:uniqueId val="{00000009-61DC-441D-8862-5D614EEA6B58}"/>
            </c:ext>
          </c:extLst>
        </c:ser>
        <c:dLbls>
          <c:showLegendKey val="0"/>
          <c:showVal val="0"/>
          <c:showCatName val="0"/>
          <c:showSerName val="0"/>
          <c:showPercent val="0"/>
          <c:showBubbleSize val="0"/>
        </c:dLbls>
        <c:gapWidth val="150"/>
        <c:axId val="512495024"/>
        <c:axId val="499880272"/>
      </c:barChart>
      <c:barChart>
        <c:barDir val="bar"/>
        <c:grouping val="clustered"/>
        <c:varyColors val="0"/>
        <c:ser>
          <c:idx val="2"/>
          <c:order val="2"/>
          <c:tx>
            <c:v>SanMar Overall Fashion/Seasonal Orders (n=2)</c:v>
          </c:tx>
          <c:spPr>
            <a:solidFill>
              <a:srgbClr val="94BC58"/>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Placement'!$I$165:$I$174</c:f>
              <c:strCache>
                <c:ptCount val="10"/>
                <c:pt idx="0">
                  <c:v>ORR = 0 - 20</c:v>
                </c:pt>
                <c:pt idx="1">
                  <c:v>ORR = 21 - 40</c:v>
                </c:pt>
                <c:pt idx="2">
                  <c:v>ORR = 41 - 60</c:v>
                </c:pt>
                <c:pt idx="3">
                  <c:v>ORR = 61 - 80</c:v>
                </c:pt>
                <c:pt idx="4">
                  <c:v>ORR = 81 - 100</c:v>
                </c:pt>
                <c:pt idx="5">
                  <c:v>ORR = 101 - 120</c:v>
                </c:pt>
                <c:pt idx="6">
                  <c:v>ORR = 121 - 160</c:v>
                </c:pt>
                <c:pt idx="7">
                  <c:v>ORR = 161 - 200</c:v>
                </c:pt>
                <c:pt idx="8">
                  <c:v>ORR = 201 - 240</c:v>
                </c:pt>
                <c:pt idx="9">
                  <c:v>ORR = 241 or more</c:v>
                </c:pt>
              </c:strCache>
            </c:strRef>
          </c:cat>
          <c:val>
            <c:numRef>
              <c:f>'Sourcing and Order Placement'!$M$165:$M$174</c:f>
              <c:numCache>
                <c:formatCode>0.00%</c:formatCode>
                <c:ptCount val="10"/>
                <c:pt idx="0">
                  <c:v>0.5</c:v>
                </c:pt>
                <c:pt idx="1">
                  <c:v>0</c:v>
                </c:pt>
                <c:pt idx="2">
                  <c:v>0</c:v>
                </c:pt>
                <c:pt idx="3">
                  <c:v>0.5</c:v>
                </c:pt>
                <c:pt idx="4">
                  <c:v>0</c:v>
                </c:pt>
                <c:pt idx="5">
                  <c:v>0</c:v>
                </c:pt>
                <c:pt idx="6">
                  <c:v>0</c:v>
                </c:pt>
                <c:pt idx="7">
                  <c:v>0</c:v>
                </c:pt>
                <c:pt idx="8">
                  <c:v>0</c:v>
                </c:pt>
                <c:pt idx="9">
                  <c:v>0</c:v>
                </c:pt>
              </c:numCache>
            </c:numRef>
          </c:val>
          <c:extLst>
            <c:ext xmlns:c16="http://schemas.microsoft.com/office/drawing/2014/chart" uri="{C3380CC4-5D6E-409C-BE32-E72D297353CC}">
              <c16:uniqueId val="{0000000A-61DC-441D-8862-5D614EEA6B58}"/>
            </c:ext>
          </c:extLst>
        </c:ser>
        <c:ser>
          <c:idx val="3"/>
          <c:order val="3"/>
          <c:tx>
            <c:v>Sporting Goods Fashion/Seasonal Orders (n=50)</c:v>
          </c:tx>
          <c:spPr>
            <a:solidFill>
              <a:srgbClr val="C8C8C8"/>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Placement'!$I$165:$I$174</c:f>
              <c:strCache>
                <c:ptCount val="10"/>
                <c:pt idx="0">
                  <c:v>ORR = 0 - 20</c:v>
                </c:pt>
                <c:pt idx="1">
                  <c:v>ORR = 21 - 40</c:v>
                </c:pt>
                <c:pt idx="2">
                  <c:v>ORR = 41 - 60</c:v>
                </c:pt>
                <c:pt idx="3">
                  <c:v>ORR = 61 - 80</c:v>
                </c:pt>
                <c:pt idx="4">
                  <c:v>ORR = 81 - 100</c:v>
                </c:pt>
                <c:pt idx="5">
                  <c:v>ORR = 101 - 120</c:v>
                </c:pt>
                <c:pt idx="6">
                  <c:v>ORR = 121 - 160</c:v>
                </c:pt>
                <c:pt idx="7">
                  <c:v>ORR = 161 - 200</c:v>
                </c:pt>
                <c:pt idx="8">
                  <c:v>ORR = 201 - 240</c:v>
                </c:pt>
                <c:pt idx="9">
                  <c:v>ORR = 241 or more</c:v>
                </c:pt>
              </c:strCache>
            </c:strRef>
          </c:cat>
          <c:val>
            <c:numRef>
              <c:f>'Sourcing and Order Placement'!$L$165:$L$174</c:f>
              <c:numCache>
                <c:formatCode>General</c:formatCode>
                <c:ptCount val="10"/>
                <c:pt idx="0">
                  <c:v>0.08</c:v>
                </c:pt>
                <c:pt idx="1">
                  <c:v>0.2</c:v>
                </c:pt>
                <c:pt idx="2">
                  <c:v>0.14000000000000001</c:v>
                </c:pt>
                <c:pt idx="3">
                  <c:v>0.14000000000000001</c:v>
                </c:pt>
                <c:pt idx="4">
                  <c:v>0.16</c:v>
                </c:pt>
                <c:pt idx="5">
                  <c:v>0.12</c:v>
                </c:pt>
                <c:pt idx="6">
                  <c:v>0.02</c:v>
                </c:pt>
                <c:pt idx="7">
                  <c:v>0.06</c:v>
                </c:pt>
                <c:pt idx="8">
                  <c:v>0.04</c:v>
                </c:pt>
                <c:pt idx="9">
                  <c:v>0.04</c:v>
                </c:pt>
              </c:numCache>
            </c:numRef>
          </c:val>
          <c:extLst>
            <c:ext xmlns:c16="http://schemas.microsoft.com/office/drawing/2014/chart" uri="{C3380CC4-5D6E-409C-BE32-E72D297353CC}">
              <c16:uniqueId val="{0000000B-61DC-441D-8862-5D614EEA6B58}"/>
            </c:ext>
          </c:extLst>
        </c:ser>
        <c:dLbls>
          <c:showLegendKey val="0"/>
          <c:showVal val="0"/>
          <c:showCatName val="0"/>
          <c:showSerName val="0"/>
          <c:showPercent val="0"/>
          <c:showBubbleSize val="0"/>
        </c:dLbls>
        <c:gapWidth val="150"/>
        <c:axId val="512477392"/>
        <c:axId val="254317984"/>
      </c:barChart>
      <c:catAx>
        <c:axId val="512495024"/>
        <c:scaling>
          <c:orientation val="maxMin"/>
        </c:scaling>
        <c:delete val="0"/>
        <c:axPos val="r"/>
        <c:numFmt formatCode="General" sourceLinked="1"/>
        <c:majorTickMark val="none"/>
        <c:minorTickMark val="none"/>
        <c:tickLblPos val="nextTo"/>
        <c:crossAx val="499880272"/>
        <c:crosses val="autoZero"/>
        <c:auto val="1"/>
        <c:lblAlgn val="ctr"/>
        <c:lblOffset val="100"/>
        <c:tickLblSkip val="1"/>
        <c:noMultiLvlLbl val="0"/>
      </c:catAx>
      <c:valAx>
        <c:axId val="499880272"/>
        <c:scaling>
          <c:orientation val="maxMin"/>
          <c:max val="1"/>
          <c:min val="-1.35"/>
        </c:scaling>
        <c:delete val="1"/>
        <c:axPos val="t"/>
        <c:majorGridlines/>
        <c:numFmt formatCode="0.00%" sourceLinked="1"/>
        <c:majorTickMark val="out"/>
        <c:minorTickMark val="none"/>
        <c:tickLblPos val="nextTo"/>
        <c:crossAx val="512495024"/>
        <c:crosses val="autoZero"/>
        <c:crossBetween val="between"/>
      </c:valAx>
      <c:valAx>
        <c:axId val="254317984"/>
        <c:scaling>
          <c:orientation val="minMax"/>
          <c:max val="1"/>
          <c:min val="-1.35"/>
        </c:scaling>
        <c:delete val="1"/>
        <c:axPos val="b"/>
        <c:numFmt formatCode="0.00%" sourceLinked="1"/>
        <c:majorTickMark val="out"/>
        <c:minorTickMark val="none"/>
        <c:tickLblPos val="nextTo"/>
        <c:crossAx val="512477392"/>
        <c:crosses val="max"/>
        <c:crossBetween val="between"/>
      </c:valAx>
      <c:catAx>
        <c:axId val="512477392"/>
        <c:scaling>
          <c:orientation val="maxMin"/>
        </c:scaling>
        <c:delete val="1"/>
        <c:axPos val="r"/>
        <c:numFmt formatCode="General" sourceLinked="1"/>
        <c:majorTickMark val="out"/>
        <c:minorTickMark val="none"/>
        <c:tickLblPos val="nextTo"/>
        <c:crossAx val="254317984"/>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Sustainability Impacts of Monthly Order Variation</a:t>
            </a:r>
          </a:p>
        </c:rich>
      </c:tx>
      <c:overlay val="0"/>
    </c:title>
    <c:autoTitleDeleted val="0"/>
    <c:plotArea>
      <c:layout/>
      <c:barChart>
        <c:barDir val="col"/>
        <c:grouping val="clustered"/>
        <c:varyColors val="0"/>
        <c:ser>
          <c:idx val="1"/>
          <c:order val="0"/>
          <c:tx>
            <c:v>No Impact</c:v>
          </c:tx>
          <c:spPr>
            <a:solidFill>
              <a:srgbClr val="70AD47"/>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Placement'!$I$204:$I$228</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 )</c:v>
                </c:pt>
                <c:pt idx="17">
                  <c:v>Reduced on-time delivery</c:v>
                </c:pt>
                <c:pt idx="18">
                  <c:v>Strained working relationships with factories</c:v>
                </c:pt>
                <c:pt idx="20">
                  <c:v>Wasted raw materials/component parts</c:v>
                </c:pt>
                <c:pt idx="21">
                  <c:v>Use of hazardous chemicals</c:v>
                </c:pt>
                <c:pt idx="22">
                  <c:v>Increased water usage</c:v>
                </c:pt>
                <c:pt idx="24">
                  <c:v>Other Impacts</c:v>
                </c:pt>
              </c:strCache>
            </c:strRef>
          </c:cat>
          <c:val>
            <c:numRef>
              <c:f>'Sourcing and Order Placement'!$K$204:$K$228</c:f>
              <c:numCache>
                <c:formatCode>General</c:formatCode>
                <c:ptCount val="25"/>
              </c:numCache>
            </c:numRef>
          </c:val>
          <c:extLst>
            <c:ext xmlns:c16="http://schemas.microsoft.com/office/drawing/2014/chart" uri="{C3380CC4-5D6E-409C-BE32-E72D297353CC}">
              <c16:uniqueId val="{00000004-FCA9-4D00-A174-DF18D09C9ED0}"/>
            </c:ext>
          </c:extLst>
        </c:ser>
        <c:ser>
          <c:idx val="2"/>
          <c:order val="1"/>
          <c:tx>
            <c:v>Social Impacts</c:v>
          </c:tx>
          <c:spPr>
            <a:solidFill>
              <a:srgbClr val="7030A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'Sourcing and Order Placement'!$L$204:$L$228</c:f>
              <c:numCache>
                <c:formatCode>General</c:formatCode>
                <c:ptCount val="25"/>
              </c:numCache>
            </c:numRef>
          </c:val>
          <c:extLst>
            <c:ext xmlns:c16="http://schemas.microsoft.com/office/drawing/2014/chart" uri="{C3380CC4-5D6E-409C-BE32-E72D297353CC}">
              <c16:uniqueId val="{00000005-FCA9-4D00-A174-DF18D09C9ED0}"/>
            </c:ext>
          </c:extLst>
        </c:ser>
        <c:ser>
          <c:idx val="3"/>
          <c:order val="2"/>
          <c:tx>
            <c:v>Business Impacts</c:v>
          </c:tx>
          <c:spPr>
            <a:solidFill>
              <a:srgbClr val="66003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'Sourcing and Order Placement'!$M$204:$M$228</c:f>
              <c:numCache>
                <c:formatCode>General</c:formatCode>
                <c:ptCount val="25"/>
              </c:numCache>
            </c:numRef>
          </c:val>
          <c:extLst>
            <c:ext xmlns:c16="http://schemas.microsoft.com/office/drawing/2014/chart" uri="{C3380CC4-5D6E-409C-BE32-E72D297353CC}">
              <c16:uniqueId val="{00000006-FCA9-4D00-A174-DF18D09C9ED0}"/>
            </c:ext>
          </c:extLst>
        </c:ser>
        <c:dLbls>
          <c:showLegendKey val="0"/>
          <c:showVal val="0"/>
          <c:showCatName val="0"/>
          <c:showSerName val="0"/>
          <c:showPercent val="0"/>
          <c:showBubbleSize val="0"/>
        </c:dLbls>
        <c:gapWidth val="75"/>
        <c:overlap val="100"/>
        <c:axId val="512492240"/>
        <c:axId val="328827840"/>
      </c:barChart>
      <c:barChart>
        <c:barDir val="col"/>
        <c:grouping val="clustered"/>
        <c:varyColors val="0"/>
        <c:ser>
          <c:idx val="4"/>
          <c:order val="3"/>
          <c:tx>
            <c:v>Environmental Impacts</c:v>
          </c:tx>
          <c:spPr>
            <a:solidFill>
              <a:srgbClr val="0070C0"/>
            </a:solidFill>
          </c:spPr>
          <c:invertIfNegative val="0"/>
          <c:dPt>
            <c:idx val="0"/>
            <c:invertIfNegative val="0"/>
            <c:bubble3D val="0"/>
            <c:spPr>
              <a:solidFill>
                <a:schemeClr val="accent6"/>
              </a:solidFill>
            </c:spPr>
            <c:extLst>
              <c:ext xmlns:c16="http://schemas.microsoft.com/office/drawing/2014/chart" uri="{C3380CC4-5D6E-409C-BE32-E72D297353CC}">
                <c16:uniqueId val="{0000001A-FCA9-4D00-A174-DF18D09C9ED0}"/>
              </c:ext>
            </c:extLst>
          </c:dPt>
          <c:dPt>
            <c:idx val="2"/>
            <c:invertIfNegative val="0"/>
            <c:bubble3D val="0"/>
            <c:spPr>
              <a:solidFill>
                <a:srgbClr val="7030A0"/>
              </a:solidFill>
            </c:spPr>
            <c:extLst>
              <c:ext xmlns:c16="http://schemas.microsoft.com/office/drawing/2014/chart" uri="{C3380CC4-5D6E-409C-BE32-E72D297353CC}">
                <c16:uniqueId val="{00000012-FCA9-4D00-A174-DF18D09C9ED0}"/>
              </c:ext>
            </c:extLst>
          </c:dPt>
          <c:dPt>
            <c:idx val="3"/>
            <c:invertIfNegative val="0"/>
            <c:bubble3D val="0"/>
            <c:spPr>
              <a:solidFill>
                <a:srgbClr val="7030A0"/>
              </a:solidFill>
            </c:spPr>
            <c:extLst>
              <c:ext xmlns:c16="http://schemas.microsoft.com/office/drawing/2014/chart" uri="{C3380CC4-5D6E-409C-BE32-E72D297353CC}">
                <c16:uniqueId val="{00000013-FCA9-4D00-A174-DF18D09C9ED0}"/>
              </c:ext>
            </c:extLst>
          </c:dPt>
          <c:dPt>
            <c:idx val="4"/>
            <c:invertIfNegative val="0"/>
            <c:bubble3D val="0"/>
            <c:spPr>
              <a:solidFill>
                <a:srgbClr val="7030A0"/>
              </a:solidFill>
            </c:spPr>
            <c:extLst>
              <c:ext xmlns:c16="http://schemas.microsoft.com/office/drawing/2014/chart" uri="{C3380CC4-5D6E-409C-BE32-E72D297353CC}">
                <c16:uniqueId val="{00000014-FCA9-4D00-A174-DF18D09C9ED0}"/>
              </c:ext>
            </c:extLst>
          </c:dPt>
          <c:dPt>
            <c:idx val="5"/>
            <c:invertIfNegative val="0"/>
            <c:bubble3D val="0"/>
            <c:spPr>
              <a:solidFill>
                <a:srgbClr val="7030A0"/>
              </a:solidFill>
            </c:spPr>
            <c:extLst>
              <c:ext xmlns:c16="http://schemas.microsoft.com/office/drawing/2014/chart" uri="{C3380CC4-5D6E-409C-BE32-E72D297353CC}">
                <c16:uniqueId val="{00000015-FCA9-4D00-A174-DF18D09C9ED0}"/>
              </c:ext>
            </c:extLst>
          </c:dPt>
          <c:dPt>
            <c:idx val="6"/>
            <c:invertIfNegative val="0"/>
            <c:bubble3D val="0"/>
            <c:spPr>
              <a:solidFill>
                <a:srgbClr val="7030A0"/>
              </a:solidFill>
            </c:spPr>
            <c:extLst>
              <c:ext xmlns:c16="http://schemas.microsoft.com/office/drawing/2014/chart" uri="{C3380CC4-5D6E-409C-BE32-E72D297353CC}">
                <c16:uniqueId val="{00000016-FCA9-4D00-A174-DF18D09C9ED0}"/>
              </c:ext>
            </c:extLst>
          </c:dPt>
          <c:dPt>
            <c:idx val="7"/>
            <c:invertIfNegative val="0"/>
            <c:bubble3D val="0"/>
            <c:spPr>
              <a:solidFill>
                <a:srgbClr val="7030A0"/>
              </a:solidFill>
            </c:spPr>
            <c:extLst>
              <c:ext xmlns:c16="http://schemas.microsoft.com/office/drawing/2014/chart" uri="{C3380CC4-5D6E-409C-BE32-E72D297353CC}">
                <c16:uniqueId val="{00000017-FCA9-4D00-A174-DF18D09C9ED0}"/>
              </c:ext>
            </c:extLst>
          </c:dPt>
          <c:dPt>
            <c:idx val="8"/>
            <c:invertIfNegative val="0"/>
            <c:bubble3D val="0"/>
            <c:spPr>
              <a:solidFill>
                <a:srgbClr val="7030A0"/>
              </a:solidFill>
            </c:spPr>
            <c:extLst>
              <c:ext xmlns:c16="http://schemas.microsoft.com/office/drawing/2014/chart" uri="{C3380CC4-5D6E-409C-BE32-E72D297353CC}">
                <c16:uniqueId val="{00000018-FCA9-4D00-A174-DF18D09C9ED0}"/>
              </c:ext>
            </c:extLst>
          </c:dPt>
          <c:dPt>
            <c:idx val="9"/>
            <c:invertIfNegative val="0"/>
            <c:bubble3D val="0"/>
            <c:spPr>
              <a:solidFill>
                <a:srgbClr val="7030A0"/>
              </a:solidFill>
            </c:spPr>
            <c:extLst>
              <c:ext xmlns:c16="http://schemas.microsoft.com/office/drawing/2014/chart" uri="{C3380CC4-5D6E-409C-BE32-E72D297353CC}">
                <c16:uniqueId val="{00000019-FCA9-4D00-A174-DF18D09C9ED0}"/>
              </c:ext>
            </c:extLst>
          </c:dPt>
          <c:dPt>
            <c:idx val="11"/>
            <c:invertIfNegative val="0"/>
            <c:bubble3D val="0"/>
            <c:spPr>
              <a:solidFill>
                <a:srgbClr val="660033"/>
              </a:solidFill>
            </c:spPr>
            <c:extLst>
              <c:ext xmlns:c16="http://schemas.microsoft.com/office/drawing/2014/chart" uri="{C3380CC4-5D6E-409C-BE32-E72D297353CC}">
                <c16:uniqueId val="{0000000A-FCA9-4D00-A174-DF18D09C9ED0}"/>
              </c:ext>
            </c:extLst>
          </c:dPt>
          <c:dPt>
            <c:idx val="12"/>
            <c:invertIfNegative val="0"/>
            <c:bubble3D val="0"/>
            <c:spPr>
              <a:solidFill>
                <a:srgbClr val="660033"/>
              </a:solidFill>
            </c:spPr>
            <c:extLst>
              <c:ext xmlns:c16="http://schemas.microsoft.com/office/drawing/2014/chart" uri="{C3380CC4-5D6E-409C-BE32-E72D297353CC}">
                <c16:uniqueId val="{0000000B-FCA9-4D00-A174-DF18D09C9ED0}"/>
              </c:ext>
            </c:extLst>
          </c:dPt>
          <c:dPt>
            <c:idx val="13"/>
            <c:invertIfNegative val="0"/>
            <c:bubble3D val="0"/>
            <c:spPr>
              <a:solidFill>
                <a:srgbClr val="660033"/>
              </a:solidFill>
            </c:spPr>
            <c:extLst>
              <c:ext xmlns:c16="http://schemas.microsoft.com/office/drawing/2014/chart" uri="{C3380CC4-5D6E-409C-BE32-E72D297353CC}">
                <c16:uniqueId val="{0000000C-FCA9-4D00-A174-DF18D09C9ED0}"/>
              </c:ext>
            </c:extLst>
          </c:dPt>
          <c:dPt>
            <c:idx val="14"/>
            <c:invertIfNegative val="0"/>
            <c:bubble3D val="0"/>
            <c:spPr>
              <a:solidFill>
                <a:srgbClr val="660033"/>
              </a:solidFill>
            </c:spPr>
            <c:extLst>
              <c:ext xmlns:c16="http://schemas.microsoft.com/office/drawing/2014/chart" uri="{C3380CC4-5D6E-409C-BE32-E72D297353CC}">
                <c16:uniqueId val="{0000000D-FCA9-4D00-A174-DF18D09C9ED0}"/>
              </c:ext>
            </c:extLst>
          </c:dPt>
          <c:dPt>
            <c:idx val="15"/>
            <c:invertIfNegative val="0"/>
            <c:bubble3D val="0"/>
            <c:spPr>
              <a:solidFill>
                <a:srgbClr val="660033"/>
              </a:solidFill>
            </c:spPr>
            <c:extLst>
              <c:ext xmlns:c16="http://schemas.microsoft.com/office/drawing/2014/chart" uri="{C3380CC4-5D6E-409C-BE32-E72D297353CC}">
                <c16:uniqueId val="{0000000E-FCA9-4D00-A174-DF18D09C9ED0}"/>
              </c:ext>
            </c:extLst>
          </c:dPt>
          <c:dPt>
            <c:idx val="16"/>
            <c:invertIfNegative val="0"/>
            <c:bubble3D val="0"/>
            <c:spPr>
              <a:solidFill>
                <a:srgbClr val="660033"/>
              </a:solidFill>
            </c:spPr>
            <c:extLst>
              <c:ext xmlns:c16="http://schemas.microsoft.com/office/drawing/2014/chart" uri="{C3380CC4-5D6E-409C-BE32-E72D297353CC}">
                <c16:uniqueId val="{0000000F-FCA9-4D00-A174-DF18D09C9ED0}"/>
              </c:ext>
            </c:extLst>
          </c:dPt>
          <c:dPt>
            <c:idx val="17"/>
            <c:invertIfNegative val="0"/>
            <c:bubble3D val="0"/>
            <c:spPr>
              <a:solidFill>
                <a:srgbClr val="660033"/>
              </a:solidFill>
            </c:spPr>
            <c:extLst>
              <c:ext xmlns:c16="http://schemas.microsoft.com/office/drawing/2014/chart" uri="{C3380CC4-5D6E-409C-BE32-E72D297353CC}">
                <c16:uniqueId val="{00000010-FCA9-4D00-A174-DF18D09C9ED0}"/>
              </c:ext>
            </c:extLst>
          </c:dPt>
          <c:dPt>
            <c:idx val="18"/>
            <c:invertIfNegative val="0"/>
            <c:bubble3D val="0"/>
            <c:spPr>
              <a:solidFill>
                <a:srgbClr val="660033"/>
              </a:solidFill>
            </c:spPr>
            <c:extLst>
              <c:ext xmlns:c16="http://schemas.microsoft.com/office/drawing/2014/chart" uri="{C3380CC4-5D6E-409C-BE32-E72D297353CC}">
                <c16:uniqueId val="{00000011-FCA9-4D00-A174-DF18D09C9ED0}"/>
              </c:ext>
            </c:extLst>
          </c:dPt>
          <c:dPt>
            <c:idx val="24"/>
            <c:invertIfNegative val="0"/>
            <c:bubble3D val="0"/>
            <c:spPr>
              <a:solidFill>
                <a:srgbClr val="333300"/>
              </a:solidFill>
            </c:spPr>
            <c:extLst>
              <c:ext xmlns:c16="http://schemas.microsoft.com/office/drawing/2014/chart" uri="{C3380CC4-5D6E-409C-BE32-E72D297353CC}">
                <c16:uniqueId val="{00000009-FCA9-4D00-A174-DF18D09C9ED0}"/>
              </c:ext>
            </c:extLst>
          </c:dPt>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Placement'!$I$204:$I$228</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 )</c:v>
                </c:pt>
                <c:pt idx="17">
                  <c:v>Reduced on-time delivery</c:v>
                </c:pt>
                <c:pt idx="18">
                  <c:v>Strained working relationships with factories</c:v>
                </c:pt>
                <c:pt idx="20">
                  <c:v>Wasted raw materials/component parts</c:v>
                </c:pt>
                <c:pt idx="21">
                  <c:v>Use of hazardous chemicals</c:v>
                </c:pt>
                <c:pt idx="22">
                  <c:v>Increased water usage</c:v>
                </c:pt>
                <c:pt idx="24">
                  <c:v>Other Impacts</c:v>
                </c:pt>
              </c:strCache>
            </c:strRef>
          </c:cat>
          <c:val>
            <c:numRef>
              <c:f>'Sourcing and Order Placement'!$N$204:$N$228</c:f>
              <c:numCache>
                <c:formatCode>General</c:formatCode>
                <c:ptCount val="25"/>
                <c:pt idx="0">
                  <c:v>0.5535714285714286</c:v>
                </c:pt>
                <c:pt idx="2">
                  <c:v>0.32142857142857145</c:v>
                </c:pt>
                <c:pt idx="3">
                  <c:v>7.1428571428571425E-2</c:v>
                </c:pt>
                <c:pt idx="4">
                  <c:v>8.9285714285714288E-2</c:v>
                </c:pt>
                <c:pt idx="5">
                  <c:v>1.7857142857142856E-2</c:v>
                </c:pt>
                <c:pt idx="6">
                  <c:v>1.7857142857142856E-2</c:v>
                </c:pt>
                <c:pt idx="7">
                  <c:v>3.5714285714285712E-2</c:v>
                </c:pt>
                <c:pt idx="8">
                  <c:v>8.9285714285714288E-2</c:v>
                </c:pt>
                <c:pt idx="9">
                  <c:v>5.3571428571428568E-2</c:v>
                </c:pt>
                <c:pt idx="11">
                  <c:v>0.10714285714285714</c:v>
                </c:pt>
                <c:pt idx="12">
                  <c:v>7.1428571428571425E-2</c:v>
                </c:pt>
                <c:pt idx="13">
                  <c:v>0.16071428571428573</c:v>
                </c:pt>
                <c:pt idx="14">
                  <c:v>3.5714285714285712E-2</c:v>
                </c:pt>
                <c:pt idx="15">
                  <c:v>0.125</c:v>
                </c:pt>
                <c:pt idx="16">
                  <c:v>0.14285714285714285</c:v>
                </c:pt>
                <c:pt idx="17">
                  <c:v>7.1428571428571425E-2</c:v>
                </c:pt>
                <c:pt idx="18">
                  <c:v>1.7857142857142856E-2</c:v>
                </c:pt>
                <c:pt idx="20">
                  <c:v>1.7857142857142856E-2</c:v>
                </c:pt>
                <c:pt idx="21">
                  <c:v>1.7857142857142856E-2</c:v>
                </c:pt>
                <c:pt idx="22">
                  <c:v>0</c:v>
                </c:pt>
                <c:pt idx="24">
                  <c:v>0</c:v>
                </c:pt>
              </c:numCache>
            </c:numRef>
          </c:val>
          <c:extLst>
            <c:ext xmlns:c16="http://schemas.microsoft.com/office/drawing/2014/chart" uri="{C3380CC4-5D6E-409C-BE32-E72D297353CC}">
              <c16:uniqueId val="{00000007-FCA9-4D00-A174-DF18D09C9ED0}"/>
            </c:ext>
          </c:extLst>
        </c:ser>
        <c:ser>
          <c:idx val="5"/>
          <c:order val="4"/>
          <c:tx>
            <c:v>Sporting Goods (n=828)</c:v>
          </c:tx>
          <c:spPr>
            <a:solidFill>
              <a:srgbClr val="7F7F7F"/>
            </a:solidFill>
            <a:ln>
              <a:noFill/>
            </a:ln>
            <a:effectLst/>
            <a:extLst>
              <a:ext uri="{91240B29-F687-4F45-9708-019B960494DF}">
                <a14:hiddenLine xmlns:a14="http://schemas.microsoft.com/office/drawing/2010/main">
                  <a:noFill/>
                </a14:hiddenLine>
              </a:ext>
            </a:extLst>
          </c:spPr>
          <c:invertIfNegative val="0"/>
          <c:cat>
            <c:strRef>
              <c:f>'Sourcing and Order Placement'!$I$204:$I$228</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 )</c:v>
                </c:pt>
                <c:pt idx="17">
                  <c:v>Reduced on-time delivery</c:v>
                </c:pt>
                <c:pt idx="18">
                  <c:v>Strained working relationships with factories</c:v>
                </c:pt>
                <c:pt idx="20">
                  <c:v>Wasted raw materials/component parts</c:v>
                </c:pt>
                <c:pt idx="21">
                  <c:v>Use of hazardous chemicals</c:v>
                </c:pt>
                <c:pt idx="22">
                  <c:v>Increased water usage</c:v>
                </c:pt>
                <c:pt idx="24">
                  <c:v>Other Impacts</c:v>
                </c:pt>
              </c:strCache>
            </c:strRef>
          </c:cat>
          <c:val>
            <c:numRef>
              <c:f>'Sourcing and Order Placement'!$O$204:$O$228</c:f>
              <c:numCache>
                <c:formatCode>General</c:formatCode>
                <c:ptCount val="25"/>
                <c:pt idx="0">
                  <c:v>0.38800000000000001</c:v>
                </c:pt>
                <c:pt idx="2">
                  <c:v>0.308</c:v>
                </c:pt>
                <c:pt idx="3">
                  <c:v>9.8000000000000004E-2</c:v>
                </c:pt>
                <c:pt idx="4">
                  <c:v>9.2999999999999999E-2</c:v>
                </c:pt>
                <c:pt idx="5">
                  <c:v>8.0000000000000002E-3</c:v>
                </c:pt>
                <c:pt idx="6">
                  <c:v>0.04</c:v>
                </c:pt>
                <c:pt idx="7">
                  <c:v>0.192</c:v>
                </c:pt>
                <c:pt idx="8">
                  <c:v>0.182</c:v>
                </c:pt>
                <c:pt idx="9">
                  <c:v>2.9000000000000001E-2</c:v>
                </c:pt>
                <c:pt idx="11">
                  <c:v>0.156</c:v>
                </c:pt>
                <c:pt idx="12">
                  <c:v>0.107</c:v>
                </c:pt>
                <c:pt idx="13">
                  <c:v>0.25700000000000001</c:v>
                </c:pt>
                <c:pt idx="14">
                  <c:v>3.9E-2</c:v>
                </c:pt>
                <c:pt idx="15">
                  <c:v>0.152</c:v>
                </c:pt>
                <c:pt idx="16">
                  <c:v>0.30599999999999999</c:v>
                </c:pt>
                <c:pt idx="17">
                  <c:v>8.7999999999999995E-2</c:v>
                </c:pt>
                <c:pt idx="18">
                  <c:v>3.4000000000000002E-2</c:v>
                </c:pt>
                <c:pt idx="20">
                  <c:v>5.2999999999999999E-2</c:v>
                </c:pt>
                <c:pt idx="21">
                  <c:v>0.01</c:v>
                </c:pt>
                <c:pt idx="22">
                  <c:v>1.7000000000000001E-2</c:v>
                </c:pt>
                <c:pt idx="24">
                  <c:v>1.2999999999999999E-2</c:v>
                </c:pt>
              </c:numCache>
            </c:numRef>
          </c:val>
          <c:extLst>
            <c:ext xmlns:c16="http://schemas.microsoft.com/office/drawing/2014/chart" uri="{C3380CC4-5D6E-409C-BE32-E72D297353CC}">
              <c16:uniqueId val="{00000008-FCA9-4D00-A174-DF18D09C9ED0}"/>
            </c:ext>
          </c:extLst>
        </c:ser>
        <c:dLbls>
          <c:showLegendKey val="0"/>
          <c:showVal val="0"/>
          <c:showCatName val="0"/>
          <c:showSerName val="0"/>
          <c:showPercent val="0"/>
          <c:showBubbleSize val="0"/>
        </c:dLbls>
        <c:gapWidth val="75"/>
        <c:axId val="512461616"/>
        <c:axId val="328827360"/>
      </c:barChart>
      <c:catAx>
        <c:axId val="512492240"/>
        <c:scaling>
          <c:orientation val="minMax"/>
        </c:scaling>
        <c:delete val="0"/>
        <c:axPos val="b"/>
        <c:numFmt formatCode="General" sourceLinked="1"/>
        <c:majorTickMark val="none"/>
        <c:minorTickMark val="none"/>
        <c:tickLblPos val="nextTo"/>
        <c:crossAx val="328827840"/>
        <c:crosses val="autoZero"/>
        <c:auto val="1"/>
        <c:lblAlgn val="ctr"/>
        <c:lblOffset val="100"/>
        <c:noMultiLvlLbl val="0"/>
      </c:catAx>
      <c:valAx>
        <c:axId val="328827840"/>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512492240"/>
        <c:crosses val="autoZero"/>
        <c:crossBetween val="between"/>
      </c:valAx>
      <c:valAx>
        <c:axId val="328827360"/>
        <c:scaling>
          <c:orientation val="minMax"/>
          <c:max val="1"/>
          <c:min val="0"/>
        </c:scaling>
        <c:delete val="1"/>
        <c:axPos val="r"/>
        <c:numFmt formatCode="General" sourceLinked="1"/>
        <c:majorTickMark val="out"/>
        <c:minorTickMark val="none"/>
        <c:tickLblPos val="nextTo"/>
        <c:crossAx val="512461616"/>
        <c:crosses val="max"/>
        <c:crossBetween val="between"/>
      </c:valAx>
      <c:catAx>
        <c:axId val="512461616"/>
        <c:scaling>
          <c:orientation val="minMax"/>
        </c:scaling>
        <c:delete val="1"/>
        <c:axPos val="b"/>
        <c:numFmt formatCode="General" sourceLinked="1"/>
        <c:majorTickMark val="out"/>
        <c:minorTickMark val="none"/>
        <c:tickLblPos val="nextTo"/>
        <c:crossAx val="328827360"/>
        <c:crosses val="autoZero"/>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'Planning and Forecasting'!$K$4</c:f>
              <c:numCache>
                <c:formatCode>General</c:formatCode>
                <c:ptCount val="1"/>
                <c:pt idx="0">
                  <c:v>69</c:v>
                </c:pt>
              </c:numCache>
            </c:numRef>
          </c:val>
          <c:extLst>
            <c:ext xmlns:c16="http://schemas.microsoft.com/office/drawing/2014/chart" uri="{C3380CC4-5D6E-409C-BE32-E72D297353CC}">
              <c16:uniqueId val="{00000001-971C-4AE3-81E1-36EBE2528497}"/>
            </c:ext>
          </c:extLst>
        </c:ser>
        <c:dLbls>
          <c:showLegendKey val="0"/>
          <c:showVal val="0"/>
          <c:showCatName val="0"/>
          <c:showSerName val="0"/>
          <c:showPercent val="0"/>
          <c:showBubbleSize val="0"/>
        </c:dLbls>
        <c:gapWidth val="150"/>
        <c:axId val="2145763712"/>
        <c:axId val="329327920"/>
      </c:barChart>
      <c:scatterChart>
        <c:scatterStyle val="lineMarker"/>
        <c:varyColors val="0"/>
        <c:ser>
          <c:idx val="1"/>
          <c:order val="1"/>
          <c:tx>
            <c:v>SanMar Last Cycle Score (n=50)</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'Planning and Forecasting'!$L$4</c:f>
              <c:numCache>
                <c:formatCode>General</c:formatCode>
                <c:ptCount val="1"/>
                <c:pt idx="0">
                  <c:v>73</c:v>
                </c:pt>
              </c:numCache>
            </c:numRef>
          </c:xVal>
          <c:yVal>
            <c:numRef>
              <c:f>'Planning and Forecasting'!$L$5</c:f>
              <c:numCache>
                <c:formatCode>General</c:formatCode>
                <c:ptCount val="1"/>
                <c:pt idx="0">
                  <c:v>5</c:v>
                </c:pt>
              </c:numCache>
            </c:numRef>
          </c:yVal>
          <c:smooth val="0"/>
          <c:extLst>
            <c:ext xmlns:c16="http://schemas.microsoft.com/office/drawing/2014/chart" uri="{C3380CC4-5D6E-409C-BE32-E72D297353CC}">
              <c16:uniqueId val="{00000002-971C-4AE3-81E1-36EBE2528497}"/>
            </c:ext>
          </c:extLst>
        </c:ser>
        <c:ser>
          <c:idx val="2"/>
          <c:order val="2"/>
          <c:tx>
            <c:v>Sporting Goods (n=828)</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'Planning and Forecasting'!$M$4</c:f>
              <c:numCache>
                <c:formatCode>General</c:formatCode>
                <c:ptCount val="1"/>
                <c:pt idx="0">
                  <c:v>59.32</c:v>
                </c:pt>
              </c:numCache>
            </c:numRef>
          </c:xVal>
          <c:yVal>
            <c:numRef>
              <c:f>'Planning and Forecasting'!$M$5</c:f>
              <c:numCache>
                <c:formatCode>General</c:formatCode>
                <c:ptCount val="1"/>
                <c:pt idx="0">
                  <c:v>5</c:v>
                </c:pt>
              </c:numCache>
            </c:numRef>
          </c:yVal>
          <c:smooth val="0"/>
          <c:extLst>
            <c:ext xmlns:c16="http://schemas.microsoft.com/office/drawing/2014/chart" uri="{C3380CC4-5D6E-409C-BE32-E72D297353CC}">
              <c16:uniqueId val="{00000003-971C-4AE3-81E1-36EBE2528497}"/>
            </c:ext>
          </c:extLst>
        </c:ser>
        <c:ser>
          <c:idx val="3"/>
          <c:order val="3"/>
          <c:tx>
            <c:v>Apparel,Accessories,Luxury Goods Benchmark (n=582)</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Lit>
              <c:formatCode>General</c:formatCode>
              <c:ptCount val="1"/>
              <c:pt idx="0">
                <c:v>58.9</c:v>
              </c:pt>
            </c:numLit>
          </c:xVal>
          <c:yVal>
            <c:numRef>
              <c:f>'Planning and Forecasting'!$N$5</c:f>
              <c:numCache>
                <c:formatCode>General</c:formatCode>
                <c:ptCount val="1"/>
                <c:pt idx="0">
                  <c:v>5</c:v>
                </c:pt>
              </c:numCache>
            </c:numRef>
          </c:yVal>
          <c:smooth val="0"/>
          <c:extLst>
            <c:ext xmlns:c16="http://schemas.microsoft.com/office/drawing/2014/chart" uri="{C3380CC4-5D6E-409C-BE32-E72D297353CC}">
              <c16:uniqueId val="{00000004-971C-4AE3-81E1-36EBE2528497}"/>
            </c:ext>
          </c:extLst>
        </c:ser>
        <c:dLbls>
          <c:showLegendKey val="0"/>
          <c:showVal val="0"/>
          <c:showCatName val="0"/>
          <c:showSerName val="0"/>
          <c:showPercent val="0"/>
          <c:showBubbleSize val="0"/>
        </c:dLbls>
        <c:axId val="503972368"/>
        <c:axId val="503971408"/>
      </c:scatterChart>
      <c:catAx>
        <c:axId val="2145763712"/>
        <c:scaling>
          <c:orientation val="minMax"/>
        </c:scaling>
        <c:delete val="1"/>
        <c:axPos val="l"/>
        <c:majorTickMark val="out"/>
        <c:minorTickMark val="none"/>
        <c:tickLblPos val="nextTo"/>
        <c:crossAx val="329327920"/>
        <c:crosses val="autoZero"/>
        <c:auto val="1"/>
        <c:lblAlgn val="ctr"/>
        <c:lblOffset val="100"/>
        <c:noMultiLvlLbl val="0"/>
      </c:catAx>
      <c:valAx>
        <c:axId val="329327920"/>
        <c:scaling>
          <c:orientation val="minMax"/>
          <c:max val="100"/>
          <c:min val="0"/>
        </c:scaling>
        <c:delete val="0"/>
        <c:axPos val="b"/>
        <c:majorGridlines/>
        <c:numFmt formatCode="General" sourceLinked="1"/>
        <c:majorTickMark val="out"/>
        <c:minorTickMark val="in"/>
        <c:tickLblPos val="nextTo"/>
        <c:crossAx val="2145763712"/>
        <c:crosses val="autoZero"/>
        <c:crossBetween val="between"/>
        <c:majorUnit val="20"/>
        <c:minorUnit val="4"/>
      </c:valAx>
      <c:valAx>
        <c:axId val="503971408"/>
        <c:scaling>
          <c:orientation val="minMax"/>
        </c:scaling>
        <c:delete val="1"/>
        <c:axPos val="r"/>
        <c:numFmt formatCode="General" sourceLinked="1"/>
        <c:majorTickMark val="out"/>
        <c:minorTickMark val="none"/>
        <c:tickLblPos val="nextTo"/>
        <c:crossAx val="503972368"/>
        <c:crosses val="max"/>
        <c:crossBetween val="midCat"/>
      </c:valAx>
      <c:valAx>
        <c:axId val="503972368"/>
        <c:scaling>
          <c:orientation val="minMax"/>
          <c:max val="100"/>
          <c:min val="0"/>
        </c:scaling>
        <c:delete val="1"/>
        <c:axPos val="b"/>
        <c:numFmt formatCode="General" sourceLinked="1"/>
        <c:majorTickMark val="out"/>
        <c:minorTickMark val="none"/>
        <c:tickLblPos val="nextTo"/>
        <c:crossAx val="503971408"/>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'Payment and Terms'!$K$4</c:f>
              <c:numCache>
                <c:formatCode>General</c:formatCode>
                <c:ptCount val="1"/>
                <c:pt idx="0">
                  <c:v>84</c:v>
                </c:pt>
              </c:numCache>
            </c:numRef>
          </c:val>
          <c:extLst>
            <c:ext xmlns:c16="http://schemas.microsoft.com/office/drawing/2014/chart" uri="{C3380CC4-5D6E-409C-BE32-E72D297353CC}">
              <c16:uniqueId val="{00000001-DF4D-4BEE-BC03-3C19DD4A4AD5}"/>
            </c:ext>
          </c:extLst>
        </c:ser>
        <c:dLbls>
          <c:showLegendKey val="0"/>
          <c:showVal val="0"/>
          <c:showCatName val="0"/>
          <c:showSerName val="0"/>
          <c:showPercent val="0"/>
          <c:showBubbleSize val="0"/>
        </c:dLbls>
        <c:gapWidth val="150"/>
        <c:axId val="512446768"/>
        <c:axId val="461291072"/>
      </c:barChart>
      <c:scatterChart>
        <c:scatterStyle val="lineMarker"/>
        <c:varyColors val="0"/>
        <c:ser>
          <c:idx val="1"/>
          <c:order val="1"/>
          <c:tx>
            <c:v>SanMar Last Cycle Score (n=50)</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'Payment and Terms'!$L$4</c:f>
              <c:numCache>
                <c:formatCode>General</c:formatCode>
                <c:ptCount val="1"/>
                <c:pt idx="0">
                  <c:v>86</c:v>
                </c:pt>
              </c:numCache>
            </c:numRef>
          </c:xVal>
          <c:yVal>
            <c:numRef>
              <c:f>'Payment and Terms'!$L$5</c:f>
              <c:numCache>
                <c:formatCode>General</c:formatCode>
                <c:ptCount val="1"/>
                <c:pt idx="0">
                  <c:v>5</c:v>
                </c:pt>
              </c:numCache>
            </c:numRef>
          </c:yVal>
          <c:smooth val="0"/>
          <c:extLst>
            <c:ext xmlns:c16="http://schemas.microsoft.com/office/drawing/2014/chart" uri="{C3380CC4-5D6E-409C-BE32-E72D297353CC}">
              <c16:uniqueId val="{00000002-DF4D-4BEE-BC03-3C19DD4A4AD5}"/>
            </c:ext>
          </c:extLst>
        </c:ser>
        <c:ser>
          <c:idx val="2"/>
          <c:order val="2"/>
          <c:tx>
            <c:v>Sporting Goods (n=828)</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'Payment and Terms'!$M$4</c:f>
              <c:numCache>
                <c:formatCode>General</c:formatCode>
                <c:ptCount val="1"/>
                <c:pt idx="0">
                  <c:v>74.67</c:v>
                </c:pt>
              </c:numCache>
            </c:numRef>
          </c:xVal>
          <c:yVal>
            <c:numRef>
              <c:f>'Payment and Terms'!$M$5</c:f>
              <c:numCache>
                <c:formatCode>General</c:formatCode>
                <c:ptCount val="1"/>
                <c:pt idx="0">
                  <c:v>5</c:v>
                </c:pt>
              </c:numCache>
            </c:numRef>
          </c:yVal>
          <c:smooth val="0"/>
          <c:extLst>
            <c:ext xmlns:c16="http://schemas.microsoft.com/office/drawing/2014/chart" uri="{C3380CC4-5D6E-409C-BE32-E72D297353CC}">
              <c16:uniqueId val="{00000003-DF4D-4BEE-BC03-3C19DD4A4AD5}"/>
            </c:ext>
          </c:extLst>
        </c:ser>
        <c:ser>
          <c:idx val="3"/>
          <c:order val="3"/>
          <c:tx>
            <c:v>Apparel,Accessories,Luxury Goods Benchmark (n=582)</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Lit>
              <c:formatCode>General</c:formatCode>
              <c:ptCount val="1"/>
              <c:pt idx="0">
                <c:v>76.05</c:v>
              </c:pt>
            </c:numLit>
          </c:xVal>
          <c:yVal>
            <c:numRef>
              <c:f>'Payment and Terms'!$N$5</c:f>
              <c:numCache>
                <c:formatCode>General</c:formatCode>
                <c:ptCount val="1"/>
                <c:pt idx="0">
                  <c:v>5</c:v>
                </c:pt>
              </c:numCache>
            </c:numRef>
          </c:yVal>
          <c:smooth val="0"/>
          <c:extLst>
            <c:ext xmlns:c16="http://schemas.microsoft.com/office/drawing/2014/chart" uri="{C3380CC4-5D6E-409C-BE32-E72D297353CC}">
              <c16:uniqueId val="{00000004-DF4D-4BEE-BC03-3C19DD4A4AD5}"/>
            </c:ext>
          </c:extLst>
        </c:ser>
        <c:dLbls>
          <c:showLegendKey val="0"/>
          <c:showVal val="0"/>
          <c:showCatName val="0"/>
          <c:showSerName val="0"/>
          <c:showPercent val="0"/>
          <c:showBubbleSize val="0"/>
        </c:dLbls>
        <c:axId val="461436512"/>
        <c:axId val="461437952"/>
      </c:scatterChart>
      <c:catAx>
        <c:axId val="512446768"/>
        <c:scaling>
          <c:orientation val="minMax"/>
        </c:scaling>
        <c:delete val="1"/>
        <c:axPos val="l"/>
        <c:majorTickMark val="out"/>
        <c:minorTickMark val="none"/>
        <c:tickLblPos val="nextTo"/>
        <c:crossAx val="461291072"/>
        <c:crosses val="autoZero"/>
        <c:auto val="1"/>
        <c:lblAlgn val="ctr"/>
        <c:lblOffset val="100"/>
        <c:noMultiLvlLbl val="0"/>
      </c:catAx>
      <c:valAx>
        <c:axId val="461291072"/>
        <c:scaling>
          <c:orientation val="minMax"/>
          <c:max val="100"/>
          <c:min val="0"/>
        </c:scaling>
        <c:delete val="0"/>
        <c:axPos val="b"/>
        <c:majorGridlines/>
        <c:numFmt formatCode="General" sourceLinked="1"/>
        <c:majorTickMark val="out"/>
        <c:minorTickMark val="in"/>
        <c:tickLblPos val="nextTo"/>
        <c:crossAx val="512446768"/>
        <c:crosses val="autoZero"/>
        <c:crossBetween val="between"/>
        <c:majorUnit val="20"/>
        <c:minorUnit val="4"/>
      </c:valAx>
      <c:valAx>
        <c:axId val="461437952"/>
        <c:scaling>
          <c:orientation val="minMax"/>
        </c:scaling>
        <c:delete val="1"/>
        <c:axPos val="r"/>
        <c:numFmt formatCode="General" sourceLinked="1"/>
        <c:majorTickMark val="out"/>
        <c:minorTickMark val="none"/>
        <c:tickLblPos val="nextTo"/>
        <c:crossAx val="461436512"/>
        <c:crosses val="max"/>
        <c:crossBetween val="midCat"/>
      </c:valAx>
      <c:valAx>
        <c:axId val="461436512"/>
        <c:scaling>
          <c:orientation val="minMax"/>
          <c:max val="100"/>
          <c:min val="0"/>
        </c:scaling>
        <c:delete val="1"/>
        <c:axPos val="b"/>
        <c:numFmt formatCode="General" sourceLinked="1"/>
        <c:majorTickMark val="out"/>
        <c:minorTickMark val="none"/>
        <c:tickLblPos val="nextTo"/>
        <c:crossAx val="461437952"/>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Making Samples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8792-4C8D-A018-388E4575CC84}"/>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8792-4C8D-A018-388E4575CC8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8792-4C8D-A018-388E4575CC84}"/>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8792-4C8D-A018-388E4575CC8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94.6%</c:v>
              </c:pt>
              <c:pt idx="1">
                <c:v>No: 5.4%</c:v>
              </c:pt>
            </c:strLit>
          </c:cat>
          <c:val>
            <c:numRef>
              <c:f>'Payment and Terms'!$B$13:$B$14</c:f>
              <c:numCache>
                <c:formatCode>General</c:formatCode>
                <c:ptCount val="2"/>
                <c:pt idx="0">
                  <c:v>0.9464285714285714</c:v>
                </c:pt>
                <c:pt idx="1">
                  <c:v>5.3571428571428568E-2</c:v>
                </c:pt>
              </c:numCache>
            </c:numRef>
          </c:val>
          <c:extLst>
            <c:ext xmlns:c16="http://schemas.microsoft.com/office/drawing/2014/chart" uri="{C3380CC4-5D6E-409C-BE32-E72D297353CC}">
              <c16:uniqueId val="{00000001-8792-4C8D-A018-388E4575CC84}"/>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Making Samples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5426-4736-A1AE-2D5D16B6B2BD}"/>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5426-4736-A1AE-2D5D16B6B2BD}"/>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5426-4736-A1AE-2D5D16B6B2BD}"/>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5426-4736-A1AE-2D5D16B6B2B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96.1%</c:v>
              </c:pt>
              <c:pt idx="1">
                <c:v>No: 3.9%</c:v>
              </c:pt>
            </c:strLit>
          </c:cat>
          <c:val>
            <c:numRef>
              <c:f>'Payment and Terms'!$I$13:$I$14</c:f>
              <c:numCache>
                <c:formatCode>General</c:formatCode>
                <c:ptCount val="2"/>
                <c:pt idx="0">
                  <c:v>0.96099999999999997</c:v>
                </c:pt>
                <c:pt idx="1">
                  <c:v>3.9E-2</c:v>
                </c:pt>
              </c:numCache>
            </c:numRef>
          </c:val>
          <c:extLst>
            <c:ext xmlns:c16="http://schemas.microsoft.com/office/drawing/2014/chart" uri="{C3380CC4-5D6E-409C-BE32-E72D297353CC}">
              <c16:uniqueId val="{00000001-5426-4736-A1AE-2D5D16B6B2BD}"/>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Promised Pay for Making Samples*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95D6-407B-9B28-1EDB038CBE94}"/>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95D6-407B-9B28-1EDB038CBE9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95D6-407B-9B28-1EDB038CBE94}"/>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95D6-407B-9B28-1EDB038CBE9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34.0%</c:v>
              </c:pt>
              <c:pt idx="1">
                <c:v>No: 66.0%</c:v>
              </c:pt>
            </c:strLit>
          </c:cat>
          <c:val>
            <c:numRef>
              <c:f>'Payment and Terms'!$B$34:$B$35</c:f>
              <c:numCache>
                <c:formatCode>General</c:formatCode>
                <c:ptCount val="2"/>
                <c:pt idx="0">
                  <c:v>0.33962264150943394</c:v>
                </c:pt>
                <c:pt idx="1">
                  <c:v>0.660377358490566</c:v>
                </c:pt>
              </c:numCache>
            </c:numRef>
          </c:val>
          <c:extLst>
            <c:ext xmlns:c16="http://schemas.microsoft.com/office/drawing/2014/chart" uri="{C3380CC4-5D6E-409C-BE32-E72D297353CC}">
              <c16:uniqueId val="{00000001-95D6-407B-9B28-1EDB038CBE94}"/>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Promised Pay for Making Samples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4F32-4883-BB16-19A03D30F6D7}"/>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4F32-4883-BB16-19A03D30F6D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4F32-4883-BB16-19A03D30F6D7}"/>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4F32-4883-BB16-19A03D30F6D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58.5%</c:v>
              </c:pt>
              <c:pt idx="1">
                <c:v>No: 41.5%</c:v>
              </c:pt>
            </c:strLit>
          </c:cat>
          <c:val>
            <c:numRef>
              <c:f>'Payment and Terms'!$I$34:$I$35</c:f>
              <c:numCache>
                <c:formatCode>General</c:formatCode>
                <c:ptCount val="2"/>
                <c:pt idx="0">
                  <c:v>0.58499999999999996</c:v>
                </c:pt>
                <c:pt idx="1">
                  <c:v>0.41499999999999998</c:v>
                </c:pt>
              </c:numCache>
            </c:numRef>
          </c:val>
          <c:extLst>
            <c:ext xmlns:c16="http://schemas.microsoft.com/office/drawing/2014/chart" uri="{C3380CC4-5D6E-409C-BE32-E72D297353CC}">
              <c16:uniqueId val="{00000001-4F32-4883-BB16-19A03D30F6D7}"/>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Sample Invoices Paid on Time*</a:t>
            </a:r>
          </a:p>
        </c:rich>
      </c:tx>
      <c:overlay val="0"/>
    </c:title>
    <c:autoTitleDeleted val="0"/>
    <c:plotArea>
      <c:layout/>
      <c:barChart>
        <c:barDir val="bar"/>
        <c:grouping val="clustered"/>
        <c:varyColors val="0"/>
        <c:ser>
          <c:idx val="0"/>
          <c:order val="0"/>
          <c:tx>
            <c:v>Sporting Goods (n=466)</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Terms'!$B$55:$B$58</c:f>
              <c:strCache>
                <c:ptCount val="4"/>
                <c:pt idx="0">
                  <c:v>49% or less</c:v>
                </c:pt>
                <c:pt idx="1">
                  <c:v>50-69%</c:v>
                </c:pt>
                <c:pt idx="2">
                  <c:v>70-89%</c:v>
                </c:pt>
                <c:pt idx="3">
                  <c:v>90-100%</c:v>
                </c:pt>
              </c:strCache>
            </c:strRef>
          </c:cat>
          <c:val>
            <c:numRef>
              <c:f>'Payment and Terms'!$C$55:$C$58</c:f>
              <c:numCache>
                <c:formatCode>General</c:formatCode>
                <c:ptCount val="4"/>
                <c:pt idx="0">
                  <c:v>3.9E-2</c:v>
                </c:pt>
                <c:pt idx="1">
                  <c:v>3.5999999999999997E-2</c:v>
                </c:pt>
                <c:pt idx="2">
                  <c:v>8.5999999999999993E-2</c:v>
                </c:pt>
                <c:pt idx="3">
                  <c:v>0.83899999999999997</c:v>
                </c:pt>
              </c:numCache>
            </c:numRef>
          </c:val>
          <c:extLst>
            <c:ext xmlns:c16="http://schemas.microsoft.com/office/drawing/2014/chart" uri="{C3380CC4-5D6E-409C-BE32-E72D297353CC}">
              <c16:uniqueId val="{00000001-6031-4F97-BA8E-3BDF6A6037D9}"/>
            </c:ext>
          </c:extLst>
        </c:ser>
        <c:ser>
          <c:idx val="1"/>
          <c:order val="1"/>
          <c:tx>
            <c:v>SanMar Overall Ratings (n=18)</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Terms'!$B$55:$B$58</c:f>
              <c:strCache>
                <c:ptCount val="4"/>
                <c:pt idx="0">
                  <c:v>49% or less</c:v>
                </c:pt>
                <c:pt idx="1">
                  <c:v>50-69%</c:v>
                </c:pt>
                <c:pt idx="2">
                  <c:v>70-89%</c:v>
                </c:pt>
                <c:pt idx="3">
                  <c:v>90-100%</c:v>
                </c:pt>
              </c:strCache>
            </c:strRef>
          </c:cat>
          <c:val>
            <c:numRef>
              <c:f>'Payment and Terms'!$D$55:$D$58</c:f>
              <c:numCache>
                <c:formatCode>General</c:formatCode>
                <c:ptCount val="4"/>
                <c:pt idx="0">
                  <c:v>0</c:v>
                </c:pt>
                <c:pt idx="1">
                  <c:v>0</c:v>
                </c:pt>
                <c:pt idx="2">
                  <c:v>0</c:v>
                </c:pt>
                <c:pt idx="3">
                  <c:v>1</c:v>
                </c:pt>
              </c:numCache>
            </c:numRef>
          </c:val>
          <c:extLst>
            <c:ext xmlns:c16="http://schemas.microsoft.com/office/drawing/2014/chart" uri="{C3380CC4-5D6E-409C-BE32-E72D297353CC}">
              <c16:uniqueId val="{00000002-6031-4F97-BA8E-3BDF6A6037D9}"/>
            </c:ext>
          </c:extLst>
        </c:ser>
        <c:dLbls>
          <c:dLblPos val="outEnd"/>
          <c:showLegendKey val="0"/>
          <c:showVal val="1"/>
          <c:showCatName val="0"/>
          <c:showSerName val="0"/>
          <c:showPercent val="0"/>
          <c:showBubbleSize val="0"/>
        </c:dLbls>
        <c:gapWidth val="150"/>
        <c:axId val="512449552"/>
        <c:axId val="463872160"/>
      </c:barChart>
      <c:catAx>
        <c:axId val="512449552"/>
        <c:scaling>
          <c:orientation val="minMax"/>
        </c:scaling>
        <c:delete val="0"/>
        <c:axPos val="l"/>
        <c:title>
          <c:tx>
            <c:rich>
              <a:bodyPr/>
              <a:lstStyle/>
              <a:p>
                <a:pPr>
                  <a:defRPr/>
                </a:pPr>
                <a:r>
                  <a:rPr lang="en-US"/>
                  <a:t>% of Sample Invoices</a:t>
                </a:r>
              </a:p>
            </c:rich>
          </c:tx>
          <c:overlay val="0"/>
        </c:title>
        <c:numFmt formatCode="General" sourceLinked="1"/>
        <c:majorTickMark val="out"/>
        <c:minorTickMark val="none"/>
        <c:tickLblPos val="nextTo"/>
        <c:crossAx val="463872160"/>
        <c:crosses val="autoZero"/>
        <c:auto val="1"/>
        <c:lblAlgn val="ctr"/>
        <c:lblOffset val="100"/>
        <c:noMultiLvlLbl val="0"/>
      </c:catAx>
      <c:valAx>
        <c:axId val="463872160"/>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512449552"/>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Payment Terms Defined in Bulk Purchase Orders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D82D-43C7-9D5D-BC5B55EF6DB8}"/>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D82D-43C7-9D5D-BC5B55EF6DB8}"/>
              </c:ext>
            </c:extLst>
          </c:dPt>
          <c:dLbls>
            <c:delete val="1"/>
          </c:dLbls>
          <c:cat>
            <c:strLit>
              <c:ptCount val="2"/>
              <c:pt idx="0">
                <c:v>Yes: 100.0%</c:v>
              </c:pt>
              <c:pt idx="1">
                <c:v>No: 0.0%</c:v>
              </c:pt>
            </c:strLit>
          </c:cat>
          <c:val>
            <c:numRef>
              <c:f>'Payment and Terms'!$B$78:$B$79</c:f>
              <c:numCache>
                <c:formatCode>General</c:formatCode>
                <c:ptCount val="2"/>
                <c:pt idx="0">
                  <c:v>1</c:v>
                </c:pt>
                <c:pt idx="1">
                  <c:v>0</c:v>
                </c:pt>
              </c:numCache>
            </c:numRef>
          </c:val>
          <c:extLst>
            <c:ext xmlns:c16="http://schemas.microsoft.com/office/drawing/2014/chart" uri="{C3380CC4-5D6E-409C-BE32-E72D297353CC}">
              <c16:uniqueId val="{00000001-D82D-43C7-9D5D-BC5B55EF6DB8}"/>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Payment Terms Defined in Bulk Purchase Orders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6D96-4414-AB5B-B6D392BF6A44}"/>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6D96-4414-AB5B-B6D392BF6A44}"/>
              </c:ext>
            </c:extLst>
          </c:dPt>
          <c:dLbls>
            <c:delete val="1"/>
          </c:dLbls>
          <c:cat>
            <c:strLit>
              <c:ptCount val="2"/>
              <c:pt idx="0">
                <c:v>Yes: 97.2%</c:v>
              </c:pt>
              <c:pt idx="1">
                <c:v>No: 2.8%</c:v>
              </c:pt>
            </c:strLit>
          </c:cat>
          <c:val>
            <c:numRef>
              <c:f>'Payment and Terms'!$I$78:$I$79</c:f>
              <c:numCache>
                <c:formatCode>General</c:formatCode>
                <c:ptCount val="2"/>
                <c:pt idx="0">
                  <c:v>0.97199999999999998</c:v>
                </c:pt>
                <c:pt idx="1">
                  <c:v>2.8000000000000001E-2</c:v>
                </c:pt>
              </c:numCache>
            </c:numRef>
          </c:val>
          <c:extLst>
            <c:ext xmlns:c16="http://schemas.microsoft.com/office/drawing/2014/chart" uri="{C3380CC4-5D6E-409C-BE32-E72D297353CC}">
              <c16:uniqueId val="{00000001-6D96-4414-AB5B-B6D392BF6A44}"/>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Orders Paid in Full</a:t>
            </a:r>
          </a:p>
        </c:rich>
      </c:tx>
      <c:overlay val="0"/>
    </c:title>
    <c:autoTitleDeleted val="0"/>
    <c:plotArea>
      <c:layout/>
      <c:barChart>
        <c:barDir val="bar"/>
        <c:grouping val="clustered"/>
        <c:varyColors val="0"/>
        <c:ser>
          <c:idx val="0"/>
          <c:order val="0"/>
          <c:tx>
            <c:v>Sporting Goods (n=828)</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Terms'!$I$99:$I$108</c:f>
              <c:strCache>
                <c:ptCount val="10"/>
                <c:pt idx="0">
                  <c:v>Less than 20%</c:v>
                </c:pt>
                <c:pt idx="1">
                  <c:v>20-29%</c:v>
                </c:pt>
                <c:pt idx="2">
                  <c:v>30-39%</c:v>
                </c:pt>
                <c:pt idx="3">
                  <c:v>40-49%</c:v>
                </c:pt>
                <c:pt idx="4">
                  <c:v>50-59%</c:v>
                </c:pt>
                <c:pt idx="5">
                  <c:v>60-69%</c:v>
                </c:pt>
                <c:pt idx="6">
                  <c:v>70-79%</c:v>
                </c:pt>
                <c:pt idx="7">
                  <c:v>80-89%</c:v>
                </c:pt>
                <c:pt idx="8">
                  <c:v>90-99%</c:v>
                </c:pt>
                <c:pt idx="9">
                  <c:v>100%</c:v>
                </c:pt>
              </c:strCache>
            </c:strRef>
          </c:cat>
          <c:val>
            <c:numRef>
              <c:f>'Payment and Terms'!$J$99:$J$108</c:f>
              <c:numCache>
                <c:formatCode>General</c:formatCode>
                <c:ptCount val="10"/>
                <c:pt idx="0">
                  <c:v>1.0999999999999999E-2</c:v>
                </c:pt>
                <c:pt idx="1">
                  <c:v>0</c:v>
                </c:pt>
                <c:pt idx="2">
                  <c:v>0</c:v>
                </c:pt>
                <c:pt idx="3">
                  <c:v>1E-3</c:v>
                </c:pt>
                <c:pt idx="4">
                  <c:v>2E-3</c:v>
                </c:pt>
                <c:pt idx="5">
                  <c:v>1E-3</c:v>
                </c:pt>
                <c:pt idx="6">
                  <c:v>2E-3</c:v>
                </c:pt>
                <c:pt idx="7">
                  <c:v>7.0000000000000001E-3</c:v>
                </c:pt>
                <c:pt idx="8">
                  <c:v>4.8000000000000001E-2</c:v>
                </c:pt>
                <c:pt idx="9">
                  <c:v>0.92600000000000005</c:v>
                </c:pt>
              </c:numCache>
            </c:numRef>
          </c:val>
          <c:extLst>
            <c:ext xmlns:c16="http://schemas.microsoft.com/office/drawing/2014/chart" uri="{C3380CC4-5D6E-409C-BE32-E72D297353CC}">
              <c16:uniqueId val="{00000001-2FD7-49E0-8C88-F3C6C941A079}"/>
            </c:ext>
          </c:extLst>
        </c:ser>
        <c:ser>
          <c:idx val="1"/>
          <c:order val="1"/>
          <c:tx>
            <c:v>SanMar Overall Ratings (n=56)</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Terms'!$I$99:$I$108</c:f>
              <c:strCache>
                <c:ptCount val="10"/>
                <c:pt idx="0">
                  <c:v>Less than 20%</c:v>
                </c:pt>
                <c:pt idx="1">
                  <c:v>20-29%</c:v>
                </c:pt>
                <c:pt idx="2">
                  <c:v>30-39%</c:v>
                </c:pt>
                <c:pt idx="3">
                  <c:v>40-49%</c:v>
                </c:pt>
                <c:pt idx="4">
                  <c:v>50-59%</c:v>
                </c:pt>
                <c:pt idx="5">
                  <c:v>60-69%</c:v>
                </c:pt>
                <c:pt idx="6">
                  <c:v>70-79%</c:v>
                </c:pt>
                <c:pt idx="7">
                  <c:v>80-89%</c:v>
                </c:pt>
                <c:pt idx="8">
                  <c:v>90-99%</c:v>
                </c:pt>
                <c:pt idx="9">
                  <c:v>100%</c:v>
                </c:pt>
              </c:strCache>
            </c:strRef>
          </c:cat>
          <c:val>
            <c:numRef>
              <c:f>'Payment and Terms'!$K$99:$K$108</c:f>
              <c:numCache>
                <c:formatCode>General</c:formatCode>
                <c:ptCount val="10"/>
                <c:pt idx="0">
                  <c:v>1.7857142857142856E-2</c:v>
                </c:pt>
                <c:pt idx="1">
                  <c:v>0</c:v>
                </c:pt>
                <c:pt idx="2">
                  <c:v>0</c:v>
                </c:pt>
                <c:pt idx="3">
                  <c:v>0</c:v>
                </c:pt>
                <c:pt idx="4">
                  <c:v>0</c:v>
                </c:pt>
                <c:pt idx="5">
                  <c:v>0</c:v>
                </c:pt>
                <c:pt idx="6">
                  <c:v>0</c:v>
                </c:pt>
                <c:pt idx="7">
                  <c:v>0</c:v>
                </c:pt>
                <c:pt idx="8">
                  <c:v>0</c:v>
                </c:pt>
                <c:pt idx="9">
                  <c:v>0.9821428571428571</c:v>
                </c:pt>
              </c:numCache>
            </c:numRef>
          </c:val>
          <c:extLst>
            <c:ext xmlns:c16="http://schemas.microsoft.com/office/drawing/2014/chart" uri="{C3380CC4-5D6E-409C-BE32-E72D297353CC}">
              <c16:uniqueId val="{00000002-2FD7-49E0-8C88-F3C6C941A079}"/>
            </c:ext>
          </c:extLst>
        </c:ser>
        <c:dLbls>
          <c:dLblPos val="outEnd"/>
          <c:showLegendKey val="0"/>
          <c:showVal val="1"/>
          <c:showCatName val="0"/>
          <c:showSerName val="0"/>
          <c:showPercent val="0"/>
          <c:showBubbleSize val="0"/>
        </c:dLbls>
        <c:gapWidth val="150"/>
        <c:axId val="503446720"/>
        <c:axId val="461146288"/>
      </c:barChart>
      <c:catAx>
        <c:axId val="503446720"/>
        <c:scaling>
          <c:orientation val="minMax"/>
        </c:scaling>
        <c:delete val="0"/>
        <c:axPos val="l"/>
        <c:title>
          <c:tx>
            <c:rich>
              <a:bodyPr/>
              <a:lstStyle/>
              <a:p>
                <a:pPr>
                  <a:defRPr/>
                </a:pPr>
                <a:r>
                  <a:rPr lang="en-US"/>
                  <a:t>% of Orders</a:t>
                </a:r>
              </a:p>
            </c:rich>
          </c:tx>
          <c:overlay val="0"/>
        </c:title>
        <c:numFmt formatCode="General" sourceLinked="1"/>
        <c:majorTickMark val="out"/>
        <c:minorTickMark val="none"/>
        <c:tickLblPos val="nextTo"/>
        <c:crossAx val="461146288"/>
        <c:crosses val="autoZero"/>
        <c:auto val="1"/>
        <c:lblAlgn val="ctr"/>
        <c:lblOffset val="100"/>
        <c:noMultiLvlLbl val="0"/>
      </c:catAx>
      <c:valAx>
        <c:axId val="461146288"/>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50344672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Reasons Given for Payment Reductions*</a:t>
            </a:r>
          </a:p>
        </c:rich>
      </c:tx>
      <c:overlay val="0"/>
    </c:title>
    <c:autoTitleDeleted val="0"/>
    <c:plotArea>
      <c:layout/>
      <c:barChart>
        <c:barDir val="bar"/>
        <c:grouping val="clustered"/>
        <c:varyColors val="0"/>
        <c:ser>
          <c:idx val="1"/>
          <c:order val="1"/>
          <c:tx>
            <c:v>SanMar Overall Ratings (n=1)</c:v>
          </c:tx>
          <c:spPr>
            <a:solidFill>
              <a:srgbClr val="74993D"/>
            </a:solidFill>
          </c:spPr>
          <c:invertIfNegative val="0"/>
          <c:dLbls>
            <c:dLbl>
              <c:idx val="2"/>
              <c:layout>
                <c:manualLayout>
                  <c:x val="-5.28488852188274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97-4C45-896B-84F8A45E300D}"/>
                </c:ext>
              </c:extLst>
            </c:dLbl>
            <c:dLbl>
              <c:idx val="3"/>
              <c:layout>
                <c:manualLayout>
                  <c:x val="-5.1197357555739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97-4C45-896B-84F8A45E300D}"/>
                </c:ext>
              </c:extLst>
            </c:dLbl>
            <c:dLbl>
              <c:idx val="4"/>
              <c:layout>
                <c:manualLayout>
                  <c:x val="-5.1197357555739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97-4C45-896B-84F8A45E300D}"/>
                </c:ext>
              </c:extLst>
            </c:dLbl>
            <c:dLbl>
              <c:idx val="5"/>
              <c:layout>
                <c:manualLayout>
                  <c:x val="-5.2848885218827413E-2"/>
                  <c:y val="7.10586106494139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97-4C45-896B-84F8A45E300D}"/>
                </c:ext>
              </c:extLst>
            </c:dLbl>
            <c:dLbl>
              <c:idx val="6"/>
              <c:layout>
                <c:manualLayout>
                  <c:x val="-5.1197357555739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97-4C45-896B-84F8A45E300D}"/>
                </c:ext>
              </c:extLst>
            </c:dLbl>
            <c:dLbl>
              <c:idx val="7"/>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97-4C45-896B-84F8A45E300D}"/>
                </c:ext>
              </c:extLst>
            </c:dLbl>
            <c:dLbl>
              <c:idx val="8"/>
              <c:layout>
                <c:manualLayout>
                  <c:x val="-4.9545829892650703E-2"/>
                  <c:y val="7.105861064941390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97-4C45-896B-84F8A45E300D}"/>
                </c:ext>
              </c:extLst>
            </c:dLbl>
            <c:dLbl>
              <c:idx val="9"/>
              <c:layout>
                <c:manualLayout>
                  <c:x val="-5.1197357555739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97-4C45-896B-84F8A45E300D}"/>
                </c:ext>
              </c:extLst>
            </c:dLbl>
            <c:dLbl>
              <c:idx val="10"/>
              <c:layout>
                <c:manualLayout>
                  <c:x val="-5.1197357555739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97-4C45-896B-84F8A45E300D}"/>
                </c:ext>
              </c:extLst>
            </c:dLbl>
            <c:dLbl>
              <c:idx val="11"/>
              <c:layout>
                <c:manualLayout>
                  <c:x val="-5.28488852188274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97-4C45-896B-84F8A45E300D}"/>
                </c:ext>
              </c:extLst>
            </c:dLbl>
            <c:dLbl>
              <c:idx val="12"/>
              <c:layout>
                <c:manualLayout>
                  <c:x val="-5.28488852188274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97-4C45-896B-84F8A45E300D}"/>
                </c:ext>
              </c:extLst>
            </c:dLbl>
            <c:dLbl>
              <c:idx val="13"/>
              <c:layout>
                <c:manualLayout>
                  <c:x val="-4.9545829892650703E-2"/>
                  <c:y val="1.421172212988278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97-4C45-896B-84F8A45E300D}"/>
                </c:ext>
              </c:extLst>
            </c:dLbl>
            <c:dLbl>
              <c:idx val="14"/>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97-4C45-896B-84F8A45E300D}"/>
                </c:ext>
              </c:extLst>
            </c:dLbl>
            <c:dLbl>
              <c:idx val="15"/>
              <c:layout>
                <c:manualLayout>
                  <c:x val="-5.1197357555739183E-2"/>
                  <c:y val="1.421172212988278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97-4C45-896B-84F8A45E300D}"/>
                </c:ext>
              </c:extLst>
            </c:dLbl>
            <c:dLbl>
              <c:idx val="16"/>
              <c:layout>
                <c:manualLayout>
                  <c:x val="-5.28488852188274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C97-4C45-896B-84F8A45E300D}"/>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'Payment and Terms'!$I$124:$I$140</c:f>
              <c:strCache>
                <c:ptCount val="17"/>
                <c:pt idx="0">
                  <c:v>Late or unsubstantiated claims of quality defects</c:v>
                </c:pt>
                <c:pt idx="1">
                  <c:v>Late shipment due to inadequate lead time</c:v>
                </c:pt>
                <c:pt idx="2">
                  <c:v>Poor sales</c:v>
                </c:pt>
                <c:pt idx="3">
                  <c:v>Unsubstantiated claims of noncompliance</c:v>
                </c:pt>
                <c:pt idx="4">
                  <c:v>Unsubstantiated claims about shipping/logistics</c:v>
                </c:pt>
                <c:pt idx="5">
                  <c:v>Unsubstantiated claims about packing</c:v>
                </c:pt>
                <c:pt idx="6">
                  <c:v>Currency fluctuations that disadvantage the buyer</c:v>
                </c:pt>
                <c:pt idx="7">
                  <c:v>Arbitrary administrative procedures</c:v>
                </c:pt>
                <c:pt idx="8">
                  <c:v>Drop in prices of raw materials/ingredients</c:v>
                </c:pt>
                <c:pt idx="9">
                  <c:v>Automatic reductions for claims that have not been agreed by your company</c:v>
                </c:pt>
                <c:pt idx="10">
                  <c:v>New store/store remodeling/new brand launch charges</c:v>
                </c:pt>
                <c:pt idx="11">
                  <c:v>Agent commission charges</c:v>
                </c:pt>
                <c:pt idx="12">
                  <c:v>Banking/other finance charges</c:v>
                </c:pt>
                <c:pt idx="13">
                  <c:v>Buyer pushing costs for suppliers that were not agreed in advance</c:v>
                </c:pt>
                <c:pt idx="14">
                  <c:v>Unsubstantiated shortage claims</c:v>
                </c:pt>
                <c:pt idx="15">
                  <c:v>Other</c:v>
                </c:pt>
                <c:pt idx="16">
                  <c:v>No reasons were given for reductions/discounts/claims taken by the buyer</c:v>
                </c:pt>
              </c:strCache>
            </c:strRef>
          </c:cat>
          <c:val>
            <c:numRef>
              <c:f>'Payment and Terms'!$K$124:$K$140</c:f>
              <c:numCache>
                <c:formatCode>0.00%</c:formatCode>
                <c:ptCount val="17"/>
                <c:pt idx="0">
                  <c:v>1</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0763-4E88-B7E4-03D72861396A}"/>
            </c:ext>
          </c:extLst>
        </c:ser>
        <c:dLbls>
          <c:dLblPos val="inBase"/>
          <c:showLegendKey val="0"/>
          <c:showVal val="1"/>
          <c:showCatName val="0"/>
          <c:showSerName val="0"/>
          <c:showPercent val="0"/>
          <c:showBubbleSize val="0"/>
        </c:dLbls>
        <c:gapWidth val="150"/>
        <c:axId val="503456928"/>
        <c:axId val="461146768"/>
      </c:barChart>
      <c:barChart>
        <c:barDir val="bar"/>
        <c:grouping val="clustered"/>
        <c:varyColors val="0"/>
        <c:ser>
          <c:idx val="0"/>
          <c:order val="0"/>
          <c:tx>
            <c:v>Sporting Goods (n=61)</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Terms'!$I$124:$I$140</c:f>
              <c:strCache>
                <c:ptCount val="17"/>
                <c:pt idx="0">
                  <c:v>Late or unsubstantiated claims of quality defects</c:v>
                </c:pt>
                <c:pt idx="1">
                  <c:v>Late shipment due to inadequate lead time</c:v>
                </c:pt>
                <c:pt idx="2">
                  <c:v>Poor sales</c:v>
                </c:pt>
                <c:pt idx="3">
                  <c:v>Unsubstantiated claims of noncompliance</c:v>
                </c:pt>
                <c:pt idx="4">
                  <c:v>Unsubstantiated claims about shipping/logistics</c:v>
                </c:pt>
                <c:pt idx="5">
                  <c:v>Unsubstantiated claims about packing</c:v>
                </c:pt>
                <c:pt idx="6">
                  <c:v>Currency fluctuations that disadvantage the buyer</c:v>
                </c:pt>
                <c:pt idx="7">
                  <c:v>Arbitrary administrative procedures</c:v>
                </c:pt>
                <c:pt idx="8">
                  <c:v>Drop in prices of raw materials/ingredients</c:v>
                </c:pt>
                <c:pt idx="9">
                  <c:v>Automatic reductions for claims that have not been agreed by your company</c:v>
                </c:pt>
                <c:pt idx="10">
                  <c:v>New store/store remodeling/new brand launch charges</c:v>
                </c:pt>
                <c:pt idx="11">
                  <c:v>Agent commission charges</c:v>
                </c:pt>
                <c:pt idx="12">
                  <c:v>Banking/other finance charges</c:v>
                </c:pt>
                <c:pt idx="13">
                  <c:v>Buyer pushing costs for suppliers that were not agreed in advance</c:v>
                </c:pt>
                <c:pt idx="14">
                  <c:v>Unsubstantiated shortage claims</c:v>
                </c:pt>
                <c:pt idx="15">
                  <c:v>Other</c:v>
                </c:pt>
                <c:pt idx="16">
                  <c:v>No reasons were given for reductions/discounts/claims taken by the buyer</c:v>
                </c:pt>
              </c:strCache>
            </c:strRef>
          </c:cat>
          <c:val>
            <c:numRef>
              <c:f>'Payment and Terms'!$J$124:$J$140</c:f>
              <c:numCache>
                <c:formatCode>General</c:formatCode>
                <c:ptCount val="17"/>
                <c:pt idx="0">
                  <c:v>0.16400000000000001</c:v>
                </c:pt>
                <c:pt idx="1">
                  <c:v>0.18</c:v>
                </c:pt>
                <c:pt idx="2">
                  <c:v>0.14799999999999999</c:v>
                </c:pt>
                <c:pt idx="3">
                  <c:v>4.9000000000000002E-2</c:v>
                </c:pt>
                <c:pt idx="4">
                  <c:v>8.2000000000000003E-2</c:v>
                </c:pt>
                <c:pt idx="5">
                  <c:v>4.9000000000000002E-2</c:v>
                </c:pt>
                <c:pt idx="6">
                  <c:v>6.6000000000000003E-2</c:v>
                </c:pt>
                <c:pt idx="7">
                  <c:v>6.6000000000000003E-2</c:v>
                </c:pt>
                <c:pt idx="8">
                  <c:v>0.13100000000000001</c:v>
                </c:pt>
                <c:pt idx="9">
                  <c:v>1.6E-2</c:v>
                </c:pt>
                <c:pt idx="10">
                  <c:v>0</c:v>
                </c:pt>
                <c:pt idx="11">
                  <c:v>0</c:v>
                </c:pt>
                <c:pt idx="12">
                  <c:v>6.6000000000000003E-2</c:v>
                </c:pt>
                <c:pt idx="13">
                  <c:v>1.6E-2</c:v>
                </c:pt>
                <c:pt idx="14">
                  <c:v>3.3000000000000002E-2</c:v>
                </c:pt>
                <c:pt idx="15">
                  <c:v>0.18</c:v>
                </c:pt>
                <c:pt idx="16">
                  <c:v>9.8000000000000004E-2</c:v>
                </c:pt>
              </c:numCache>
            </c:numRef>
          </c:val>
          <c:extLst>
            <c:ext xmlns:c16="http://schemas.microsoft.com/office/drawing/2014/chart" uri="{C3380CC4-5D6E-409C-BE32-E72D297353CC}">
              <c16:uniqueId val="{00000001-0763-4E88-B7E4-03D72861396A}"/>
            </c:ext>
          </c:extLst>
        </c:ser>
        <c:dLbls>
          <c:dLblPos val="inBase"/>
          <c:showLegendKey val="0"/>
          <c:showVal val="1"/>
          <c:showCatName val="0"/>
          <c:showSerName val="0"/>
          <c:showPercent val="0"/>
          <c:showBubbleSize val="0"/>
        </c:dLbls>
        <c:gapWidth val="150"/>
        <c:axId val="503449504"/>
        <c:axId val="461151088"/>
      </c:barChart>
      <c:catAx>
        <c:axId val="503456928"/>
        <c:scaling>
          <c:orientation val="maxMin"/>
        </c:scaling>
        <c:delete val="0"/>
        <c:axPos val="r"/>
        <c:numFmt formatCode="General" sourceLinked="1"/>
        <c:majorTickMark val="none"/>
        <c:minorTickMark val="none"/>
        <c:tickLblPos val="high"/>
        <c:txPr>
          <a:bodyPr/>
          <a:lstStyle/>
          <a:p>
            <a:pPr>
              <a:defRPr sz="1000"/>
            </a:pPr>
            <a:endParaRPr lang="en-US"/>
          </a:p>
        </c:txPr>
        <c:crossAx val="461146768"/>
        <c:crosses val="autoZero"/>
        <c:auto val="1"/>
        <c:lblAlgn val="ctr"/>
        <c:lblOffset val="100"/>
        <c:tickLblSkip val="1"/>
        <c:noMultiLvlLbl val="0"/>
      </c:catAx>
      <c:valAx>
        <c:axId val="461146768"/>
        <c:scaling>
          <c:orientation val="maxMin"/>
          <c:max val="1"/>
          <c:min val="-1"/>
        </c:scaling>
        <c:delete val="1"/>
        <c:axPos val="t"/>
        <c:majorGridlines/>
        <c:numFmt formatCode="0.00%" sourceLinked="1"/>
        <c:majorTickMark val="out"/>
        <c:minorTickMark val="none"/>
        <c:tickLblPos val="nextTo"/>
        <c:crossAx val="503456928"/>
        <c:crosses val="autoZero"/>
        <c:crossBetween val="between"/>
      </c:valAx>
      <c:valAx>
        <c:axId val="461151088"/>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503449504"/>
        <c:crosses val="max"/>
        <c:crossBetween val="between"/>
      </c:valAx>
      <c:catAx>
        <c:axId val="503449504"/>
        <c:scaling>
          <c:orientation val="maxMin"/>
        </c:scaling>
        <c:delete val="1"/>
        <c:axPos val="r"/>
        <c:numFmt formatCode="General" sourceLinked="1"/>
        <c:majorTickMark val="out"/>
        <c:minorTickMark val="none"/>
        <c:tickLblPos val="nextTo"/>
        <c:crossAx val="461151088"/>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of Suppliers Receiving Forecast</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AAC3-4DE9-84D1-D1127486185D}"/>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AAC3-4DE9-84D1-D1127486185D}"/>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AAC3-4DE9-84D1-D1127486185D}"/>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AAC3-4DE9-84D1-D1127486185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94.6%</c:v>
              </c:pt>
              <c:pt idx="1">
                <c:v>No: 5.4%</c:v>
              </c:pt>
            </c:strLit>
          </c:cat>
          <c:val>
            <c:numRef>
              <c:f>'Planning and Forecasting'!$B$13:$B$14</c:f>
              <c:numCache>
                <c:formatCode>General</c:formatCode>
                <c:ptCount val="2"/>
                <c:pt idx="0">
                  <c:v>0.9464285714285714</c:v>
                </c:pt>
                <c:pt idx="1">
                  <c:v>5.3571428571428568E-2</c:v>
                </c:pt>
              </c:numCache>
            </c:numRef>
          </c:val>
          <c:extLst>
            <c:ext xmlns:c16="http://schemas.microsoft.com/office/drawing/2014/chart" uri="{C3380CC4-5D6E-409C-BE32-E72D297353CC}">
              <c16:uniqueId val="{00000001-AAC3-4DE9-84D1-D1127486185D}"/>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Number of Days for Payment</a:t>
            </a:r>
          </a:p>
        </c:rich>
      </c:tx>
      <c:overlay val="0"/>
    </c:title>
    <c:autoTitleDeleted val="0"/>
    <c:plotArea>
      <c:layout/>
      <c:barChart>
        <c:barDir val="bar"/>
        <c:grouping val="clustered"/>
        <c:varyColors val="0"/>
        <c:ser>
          <c:idx val="0"/>
          <c:order val="0"/>
          <c:tx>
            <c:v>Sporting Goods (n=828)</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Terms'!$I$165:$I$172</c:f>
              <c:strCache>
                <c:ptCount val="8"/>
                <c:pt idx="0">
                  <c:v>121 or more days</c:v>
                </c:pt>
                <c:pt idx="1">
                  <c:v>106 to 120 days</c:v>
                </c:pt>
                <c:pt idx="2">
                  <c:v>91 to 105 days</c:v>
                </c:pt>
                <c:pt idx="3">
                  <c:v>76 to 90 days</c:v>
                </c:pt>
                <c:pt idx="4">
                  <c:v>61 to 75 days</c:v>
                </c:pt>
                <c:pt idx="5">
                  <c:v>46 to 60 days</c:v>
                </c:pt>
                <c:pt idx="6">
                  <c:v>31 to 45 days</c:v>
                </c:pt>
                <c:pt idx="7">
                  <c:v>30 days or less</c:v>
                </c:pt>
              </c:strCache>
            </c:strRef>
          </c:cat>
          <c:val>
            <c:numRef>
              <c:f>'Payment and Terms'!$J$165:$J$172</c:f>
              <c:numCache>
                <c:formatCode>General</c:formatCode>
                <c:ptCount val="8"/>
                <c:pt idx="0">
                  <c:v>0.01</c:v>
                </c:pt>
                <c:pt idx="1">
                  <c:v>2.8000000000000001E-2</c:v>
                </c:pt>
                <c:pt idx="2">
                  <c:v>7.9000000000000001E-2</c:v>
                </c:pt>
                <c:pt idx="3">
                  <c:v>0.20499999999999999</c:v>
                </c:pt>
                <c:pt idx="4">
                  <c:v>0.129</c:v>
                </c:pt>
                <c:pt idx="5">
                  <c:v>0.19</c:v>
                </c:pt>
                <c:pt idx="6">
                  <c:v>0.13</c:v>
                </c:pt>
                <c:pt idx="7">
                  <c:v>0.22900000000000001</c:v>
                </c:pt>
              </c:numCache>
            </c:numRef>
          </c:val>
          <c:extLst>
            <c:ext xmlns:c16="http://schemas.microsoft.com/office/drawing/2014/chart" uri="{C3380CC4-5D6E-409C-BE32-E72D297353CC}">
              <c16:uniqueId val="{00000001-9E18-41E6-AF16-C5608876D6E2}"/>
            </c:ext>
          </c:extLst>
        </c:ser>
        <c:ser>
          <c:idx val="1"/>
          <c:order val="1"/>
          <c:tx>
            <c:v>SanMar Overall Ratings (n=56)</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Terms'!$I$165:$I$172</c:f>
              <c:strCache>
                <c:ptCount val="8"/>
                <c:pt idx="0">
                  <c:v>121 or more days</c:v>
                </c:pt>
                <c:pt idx="1">
                  <c:v>106 to 120 days</c:v>
                </c:pt>
                <c:pt idx="2">
                  <c:v>91 to 105 days</c:v>
                </c:pt>
                <c:pt idx="3">
                  <c:v>76 to 90 days</c:v>
                </c:pt>
                <c:pt idx="4">
                  <c:v>61 to 75 days</c:v>
                </c:pt>
                <c:pt idx="5">
                  <c:v>46 to 60 days</c:v>
                </c:pt>
                <c:pt idx="6">
                  <c:v>31 to 45 days</c:v>
                </c:pt>
                <c:pt idx="7">
                  <c:v>30 days or less</c:v>
                </c:pt>
              </c:strCache>
            </c:strRef>
          </c:cat>
          <c:val>
            <c:numRef>
              <c:f>'Payment and Terms'!$K$165:$K$172</c:f>
              <c:numCache>
                <c:formatCode>General</c:formatCode>
                <c:ptCount val="8"/>
                <c:pt idx="0">
                  <c:v>1.7857142857142856E-2</c:v>
                </c:pt>
                <c:pt idx="1">
                  <c:v>1.7857142857142856E-2</c:v>
                </c:pt>
                <c:pt idx="2">
                  <c:v>0</c:v>
                </c:pt>
                <c:pt idx="3">
                  <c:v>5.3571428571428568E-2</c:v>
                </c:pt>
                <c:pt idx="4">
                  <c:v>0</c:v>
                </c:pt>
                <c:pt idx="5">
                  <c:v>3.5714285714285712E-2</c:v>
                </c:pt>
                <c:pt idx="6">
                  <c:v>0.14285714285714285</c:v>
                </c:pt>
                <c:pt idx="7">
                  <c:v>0.7321428571428571</c:v>
                </c:pt>
              </c:numCache>
            </c:numRef>
          </c:val>
          <c:extLst>
            <c:ext xmlns:c16="http://schemas.microsoft.com/office/drawing/2014/chart" uri="{C3380CC4-5D6E-409C-BE32-E72D297353CC}">
              <c16:uniqueId val="{00000002-9E18-41E6-AF16-C5608876D6E2}"/>
            </c:ext>
          </c:extLst>
        </c:ser>
        <c:dLbls>
          <c:dLblPos val="outEnd"/>
          <c:showLegendKey val="0"/>
          <c:showVal val="1"/>
          <c:showCatName val="0"/>
          <c:showSerName val="0"/>
          <c:showPercent val="0"/>
          <c:showBubbleSize val="0"/>
        </c:dLbls>
        <c:gapWidth val="150"/>
        <c:axId val="503434656"/>
        <c:axId val="461151568"/>
      </c:barChart>
      <c:catAx>
        <c:axId val="503434656"/>
        <c:scaling>
          <c:orientation val="minMax"/>
        </c:scaling>
        <c:delete val="0"/>
        <c:axPos val="l"/>
        <c:title>
          <c:tx>
            <c:rich>
              <a:bodyPr/>
              <a:lstStyle/>
              <a:p>
                <a:pPr>
                  <a:defRPr/>
                </a:pPr>
                <a:r>
                  <a:rPr lang="en-US"/>
                  <a:t># of Days</a:t>
                </a:r>
              </a:p>
            </c:rich>
          </c:tx>
          <c:overlay val="0"/>
        </c:title>
        <c:numFmt formatCode="General" sourceLinked="1"/>
        <c:majorTickMark val="out"/>
        <c:minorTickMark val="none"/>
        <c:tickLblPos val="nextTo"/>
        <c:crossAx val="461151568"/>
        <c:crosses val="autoZero"/>
        <c:auto val="1"/>
        <c:lblAlgn val="ctr"/>
        <c:lblOffset val="100"/>
        <c:noMultiLvlLbl val="0"/>
      </c:catAx>
      <c:valAx>
        <c:axId val="461151568"/>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50343465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Unapproved Payment Terms Extension</a:t>
            </a:r>
          </a:p>
        </c:rich>
      </c:tx>
      <c:overlay val="0"/>
    </c:title>
    <c:autoTitleDeleted val="0"/>
    <c:plotArea>
      <c:layout/>
      <c:barChart>
        <c:barDir val="col"/>
        <c:grouping val="clustered"/>
        <c:varyColors val="0"/>
        <c:ser>
          <c:idx val="0"/>
          <c:order val="0"/>
          <c:tx>
            <c:v>SanMar Overall Ratings (n=56)</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Terms'!$B$190:$F$190</c:f>
              <c:strCache>
                <c:ptCount val="5"/>
                <c:pt idx="0">
                  <c:v>No, payment terms were not extended</c:v>
                </c:pt>
                <c:pt idx="1">
                  <c:v>Yes, by 30 or fewer days</c:v>
                </c:pt>
                <c:pt idx="2">
                  <c:v>Yes, by 31-60 days</c:v>
                </c:pt>
                <c:pt idx="3">
                  <c:v>Yes, by 61-90 days</c:v>
                </c:pt>
                <c:pt idx="4">
                  <c:v>Yes, by 91 or more days</c:v>
                </c:pt>
              </c:strCache>
            </c:strRef>
          </c:cat>
          <c:val>
            <c:numRef>
              <c:f>'Payment and Terms'!$B$191:$F$191</c:f>
              <c:numCache>
                <c:formatCode>General</c:formatCode>
                <c:ptCount val="5"/>
                <c:pt idx="0">
                  <c:v>0.9642857142857143</c:v>
                </c:pt>
                <c:pt idx="1">
                  <c:v>3.5714285714285712E-2</c:v>
                </c:pt>
                <c:pt idx="2">
                  <c:v>0</c:v>
                </c:pt>
                <c:pt idx="3">
                  <c:v>0</c:v>
                </c:pt>
                <c:pt idx="4">
                  <c:v>0</c:v>
                </c:pt>
              </c:numCache>
            </c:numRef>
          </c:val>
          <c:extLst>
            <c:ext xmlns:c16="http://schemas.microsoft.com/office/drawing/2014/chart" uri="{C3380CC4-5D6E-409C-BE32-E72D297353CC}">
              <c16:uniqueId val="{00000001-6AD5-4BAC-B322-AD8185210209}"/>
            </c:ext>
          </c:extLst>
        </c:ser>
        <c:ser>
          <c:idx val="1"/>
          <c:order val="1"/>
          <c:tx>
            <c:v>Sporting Goods (n=828)</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Terms'!$B$190:$F$190</c:f>
              <c:strCache>
                <c:ptCount val="5"/>
                <c:pt idx="0">
                  <c:v>No, payment terms were not extended</c:v>
                </c:pt>
                <c:pt idx="1">
                  <c:v>Yes, by 30 or fewer days</c:v>
                </c:pt>
                <c:pt idx="2">
                  <c:v>Yes, by 31-60 days</c:v>
                </c:pt>
                <c:pt idx="3">
                  <c:v>Yes, by 61-90 days</c:v>
                </c:pt>
                <c:pt idx="4">
                  <c:v>Yes, by 91 or more days</c:v>
                </c:pt>
              </c:strCache>
            </c:strRef>
          </c:cat>
          <c:val>
            <c:numRef>
              <c:f>'Payment and Terms'!$B$192:$F$192</c:f>
              <c:numCache>
                <c:formatCode>General</c:formatCode>
                <c:ptCount val="5"/>
                <c:pt idx="0">
                  <c:v>0.92</c:v>
                </c:pt>
                <c:pt idx="1">
                  <c:v>5.3999999999999999E-2</c:v>
                </c:pt>
                <c:pt idx="2">
                  <c:v>1.4E-2</c:v>
                </c:pt>
                <c:pt idx="3">
                  <c:v>7.0000000000000001E-3</c:v>
                </c:pt>
                <c:pt idx="4">
                  <c:v>4.0000000000000001E-3</c:v>
                </c:pt>
              </c:numCache>
            </c:numRef>
          </c:val>
          <c:extLst>
            <c:ext xmlns:c16="http://schemas.microsoft.com/office/drawing/2014/chart" uri="{C3380CC4-5D6E-409C-BE32-E72D297353CC}">
              <c16:uniqueId val="{00000002-6AD5-4BAC-B322-AD8185210209}"/>
            </c:ext>
          </c:extLst>
        </c:ser>
        <c:dLbls>
          <c:dLblPos val="outEnd"/>
          <c:showLegendKey val="0"/>
          <c:showVal val="1"/>
          <c:showCatName val="0"/>
          <c:showSerName val="0"/>
          <c:showPercent val="0"/>
          <c:showBubbleSize val="0"/>
        </c:dLbls>
        <c:gapWidth val="150"/>
        <c:axId val="503444400"/>
        <c:axId val="254319424"/>
      </c:barChart>
      <c:catAx>
        <c:axId val="503444400"/>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254319424"/>
        <c:crosses val="autoZero"/>
        <c:auto val="1"/>
        <c:lblAlgn val="ctr"/>
        <c:lblOffset val="100"/>
        <c:noMultiLvlLbl val="0"/>
      </c:catAx>
      <c:valAx>
        <c:axId val="254319424"/>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50344440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Advance Payments/Favorable Terms Provided</a:t>
            </a:r>
          </a:p>
        </c:rich>
      </c:tx>
      <c:overlay val="0"/>
    </c:title>
    <c:autoTitleDeleted val="0"/>
    <c:plotArea>
      <c:layout/>
      <c:barChart>
        <c:barDir val="bar"/>
        <c:grouping val="clustered"/>
        <c:varyColors val="0"/>
        <c:ser>
          <c:idx val="1"/>
          <c:order val="1"/>
          <c:tx>
            <c:v>SanMar Overall Ratings (n=56)</c:v>
          </c:tx>
          <c:spPr>
            <a:solidFill>
              <a:srgbClr val="74993D"/>
            </a:solidFill>
          </c:spPr>
          <c:invertIfNegative val="0"/>
          <c:dLbls>
            <c:dLbl>
              <c:idx val="5"/>
              <c:layout>
                <c:manualLayout>
                  <c:x val="-4.95458298926508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8A-4C55-BCA6-32C054A7EEF9}"/>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Terms'!$I$215:$I$222</c:f>
              <c:strCache>
                <c:ptCount val="8"/>
                <c:pt idx="0">
                  <c:v>Digital settlement</c:v>
                </c:pt>
                <c:pt idx="1">
                  <c:v>Vendor finance system/early payment option</c:v>
                </c:pt>
                <c:pt idx="2">
                  <c:v>Buyer paid for sampling costs at or before shipment</c:v>
                </c:pt>
                <c:pt idx="3">
                  <c:v>Buyer issued letters of credit for volume orders</c:v>
                </c:pt>
                <c:pt idx="4">
                  <c:v>Buyer paid for volume orders in full on or before shipment</c:v>
                </c:pt>
                <c:pt idx="5">
                  <c:v>Buyer paid deposits on volume orders</c:v>
                </c:pt>
                <c:pt idx="6">
                  <c:v>Other beneficial terms</c:v>
                </c:pt>
                <c:pt idx="7">
                  <c:v>Buyer did not provide advance payment/favorable terms</c:v>
                </c:pt>
              </c:strCache>
            </c:strRef>
          </c:cat>
          <c:val>
            <c:numRef>
              <c:f>'Payment and Terms'!$K$215:$K$222</c:f>
              <c:numCache>
                <c:formatCode>0.00%</c:formatCode>
                <c:ptCount val="8"/>
                <c:pt idx="0">
                  <c:v>0.39300000000000002</c:v>
                </c:pt>
                <c:pt idx="1">
                  <c:v>8.8999999999999996E-2</c:v>
                </c:pt>
                <c:pt idx="2">
                  <c:v>7.0999999999999994E-2</c:v>
                </c:pt>
                <c:pt idx="3">
                  <c:v>5.3999999999999999E-2</c:v>
                </c:pt>
                <c:pt idx="4">
                  <c:v>1.7999999999999999E-2</c:v>
                </c:pt>
                <c:pt idx="5">
                  <c:v>0</c:v>
                </c:pt>
                <c:pt idx="6">
                  <c:v>1.7999999999999999E-2</c:v>
                </c:pt>
                <c:pt idx="7">
                  <c:v>0.48199999999999998</c:v>
                </c:pt>
              </c:numCache>
            </c:numRef>
          </c:val>
          <c:extLst>
            <c:ext xmlns:c16="http://schemas.microsoft.com/office/drawing/2014/chart" uri="{C3380CC4-5D6E-409C-BE32-E72D297353CC}">
              <c16:uniqueId val="{00000002-7C75-4C8E-BB36-451906970A9C}"/>
            </c:ext>
          </c:extLst>
        </c:ser>
        <c:dLbls>
          <c:dLblPos val="inBase"/>
          <c:showLegendKey val="0"/>
          <c:showVal val="1"/>
          <c:showCatName val="0"/>
          <c:showSerName val="0"/>
          <c:showPercent val="0"/>
          <c:showBubbleSize val="0"/>
        </c:dLbls>
        <c:gapWidth val="150"/>
        <c:axId val="503428624"/>
        <c:axId val="254320384"/>
      </c:barChart>
      <c:barChart>
        <c:barDir val="bar"/>
        <c:grouping val="clustered"/>
        <c:varyColors val="0"/>
        <c:ser>
          <c:idx val="0"/>
          <c:order val="0"/>
          <c:tx>
            <c:v>Sporting Goods (n=828)</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Terms'!$I$215:$I$222</c:f>
              <c:strCache>
                <c:ptCount val="8"/>
                <c:pt idx="0">
                  <c:v>Digital settlement</c:v>
                </c:pt>
                <c:pt idx="1">
                  <c:v>Vendor finance system/early payment option</c:v>
                </c:pt>
                <c:pt idx="2">
                  <c:v>Buyer paid for sampling costs at or before shipment</c:v>
                </c:pt>
                <c:pt idx="3">
                  <c:v>Buyer issued letters of credit for volume orders</c:v>
                </c:pt>
                <c:pt idx="4">
                  <c:v>Buyer paid for volume orders in full on or before shipment</c:v>
                </c:pt>
                <c:pt idx="5">
                  <c:v>Buyer paid deposits on volume orders</c:v>
                </c:pt>
                <c:pt idx="6">
                  <c:v>Other beneficial terms</c:v>
                </c:pt>
                <c:pt idx="7">
                  <c:v>Buyer did not provide advance payment/favorable terms</c:v>
                </c:pt>
              </c:strCache>
            </c:strRef>
          </c:cat>
          <c:val>
            <c:numRef>
              <c:f>'Payment and Terms'!$J$215:$J$222</c:f>
              <c:numCache>
                <c:formatCode>General</c:formatCode>
                <c:ptCount val="8"/>
                <c:pt idx="0">
                  <c:v>0.28000000000000003</c:v>
                </c:pt>
                <c:pt idx="1">
                  <c:v>0.13600000000000001</c:v>
                </c:pt>
                <c:pt idx="2">
                  <c:v>9.8000000000000004E-2</c:v>
                </c:pt>
                <c:pt idx="3">
                  <c:v>3.6999999999999998E-2</c:v>
                </c:pt>
                <c:pt idx="4">
                  <c:v>3.9E-2</c:v>
                </c:pt>
                <c:pt idx="5">
                  <c:v>2.7E-2</c:v>
                </c:pt>
                <c:pt idx="6">
                  <c:v>1.7999999999999999E-2</c:v>
                </c:pt>
                <c:pt idx="7">
                  <c:v>0.53500000000000003</c:v>
                </c:pt>
              </c:numCache>
            </c:numRef>
          </c:val>
          <c:extLst>
            <c:ext xmlns:c16="http://schemas.microsoft.com/office/drawing/2014/chart" uri="{C3380CC4-5D6E-409C-BE32-E72D297353CC}">
              <c16:uniqueId val="{00000001-7C75-4C8E-BB36-451906970A9C}"/>
            </c:ext>
          </c:extLst>
        </c:ser>
        <c:dLbls>
          <c:dLblPos val="inBase"/>
          <c:showLegendKey val="0"/>
          <c:showVal val="1"/>
          <c:showCatName val="0"/>
          <c:showSerName val="0"/>
          <c:showPercent val="0"/>
          <c:showBubbleSize val="0"/>
        </c:dLbls>
        <c:gapWidth val="150"/>
        <c:axId val="503419808"/>
        <c:axId val="257207888"/>
      </c:barChart>
      <c:catAx>
        <c:axId val="503428624"/>
        <c:scaling>
          <c:orientation val="maxMin"/>
        </c:scaling>
        <c:delete val="0"/>
        <c:axPos val="r"/>
        <c:numFmt formatCode="General" sourceLinked="1"/>
        <c:majorTickMark val="none"/>
        <c:minorTickMark val="none"/>
        <c:tickLblPos val="high"/>
        <c:crossAx val="254320384"/>
        <c:crosses val="autoZero"/>
        <c:auto val="1"/>
        <c:lblAlgn val="ctr"/>
        <c:lblOffset val="100"/>
        <c:tickLblSkip val="1"/>
        <c:noMultiLvlLbl val="0"/>
      </c:catAx>
      <c:valAx>
        <c:axId val="254320384"/>
        <c:scaling>
          <c:orientation val="maxMin"/>
          <c:max val="1"/>
          <c:min val="-1"/>
        </c:scaling>
        <c:delete val="1"/>
        <c:axPos val="t"/>
        <c:majorGridlines/>
        <c:numFmt formatCode="0.00%" sourceLinked="1"/>
        <c:majorTickMark val="out"/>
        <c:minorTickMark val="none"/>
        <c:tickLblPos val="nextTo"/>
        <c:crossAx val="503428624"/>
        <c:crosses val="autoZero"/>
        <c:crossBetween val="between"/>
      </c:valAx>
      <c:valAx>
        <c:axId val="257207888"/>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503419808"/>
        <c:crosses val="max"/>
        <c:crossBetween val="between"/>
      </c:valAx>
      <c:catAx>
        <c:axId val="503419808"/>
        <c:scaling>
          <c:orientation val="maxMin"/>
        </c:scaling>
        <c:delete val="1"/>
        <c:axPos val="r"/>
        <c:numFmt formatCode="General" sourceLinked="1"/>
        <c:majorTickMark val="out"/>
        <c:minorTickMark val="none"/>
        <c:tickLblPos val="nextTo"/>
        <c:crossAx val="257207888"/>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'Management Purchasing Process'!$K$4</c:f>
              <c:numCache>
                <c:formatCode>General</c:formatCode>
                <c:ptCount val="1"/>
                <c:pt idx="0">
                  <c:v>96</c:v>
                </c:pt>
              </c:numCache>
            </c:numRef>
          </c:val>
          <c:extLst>
            <c:ext xmlns:c16="http://schemas.microsoft.com/office/drawing/2014/chart" uri="{C3380CC4-5D6E-409C-BE32-E72D297353CC}">
              <c16:uniqueId val="{00000001-BF47-4A5F-B32D-2CFBCEDAFC87}"/>
            </c:ext>
          </c:extLst>
        </c:ser>
        <c:dLbls>
          <c:showLegendKey val="0"/>
          <c:showVal val="0"/>
          <c:showCatName val="0"/>
          <c:showSerName val="0"/>
          <c:showPercent val="0"/>
          <c:showBubbleSize val="0"/>
        </c:dLbls>
        <c:gapWidth val="150"/>
        <c:axId val="503409136"/>
        <c:axId val="502659296"/>
      </c:barChart>
      <c:scatterChart>
        <c:scatterStyle val="lineMarker"/>
        <c:varyColors val="0"/>
        <c:ser>
          <c:idx val="1"/>
          <c:order val="1"/>
          <c:tx>
            <c:v>SanMar Last Cycle Score (n=50)</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'Management Purchasing Process'!$L$4</c:f>
              <c:numCache>
                <c:formatCode>General</c:formatCode>
                <c:ptCount val="1"/>
                <c:pt idx="0">
                  <c:v>98</c:v>
                </c:pt>
              </c:numCache>
            </c:numRef>
          </c:xVal>
          <c:yVal>
            <c:numRef>
              <c:f>'Management Purchasing Process'!$L$5</c:f>
              <c:numCache>
                <c:formatCode>General</c:formatCode>
                <c:ptCount val="1"/>
                <c:pt idx="0">
                  <c:v>5</c:v>
                </c:pt>
              </c:numCache>
            </c:numRef>
          </c:yVal>
          <c:smooth val="0"/>
          <c:extLst>
            <c:ext xmlns:c16="http://schemas.microsoft.com/office/drawing/2014/chart" uri="{C3380CC4-5D6E-409C-BE32-E72D297353CC}">
              <c16:uniqueId val="{00000002-BF47-4A5F-B32D-2CFBCEDAFC87}"/>
            </c:ext>
          </c:extLst>
        </c:ser>
        <c:ser>
          <c:idx val="2"/>
          <c:order val="2"/>
          <c:tx>
            <c:v>Sporting Goods (n=828)</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'Management Purchasing Process'!$M$4</c:f>
              <c:numCache>
                <c:formatCode>General</c:formatCode>
                <c:ptCount val="1"/>
                <c:pt idx="0">
                  <c:v>91.33</c:v>
                </c:pt>
              </c:numCache>
            </c:numRef>
          </c:xVal>
          <c:yVal>
            <c:numRef>
              <c:f>'Management Purchasing Process'!$M$5</c:f>
              <c:numCache>
                <c:formatCode>General</c:formatCode>
                <c:ptCount val="1"/>
                <c:pt idx="0">
                  <c:v>5</c:v>
                </c:pt>
              </c:numCache>
            </c:numRef>
          </c:yVal>
          <c:smooth val="0"/>
          <c:extLst>
            <c:ext xmlns:c16="http://schemas.microsoft.com/office/drawing/2014/chart" uri="{C3380CC4-5D6E-409C-BE32-E72D297353CC}">
              <c16:uniqueId val="{00000003-BF47-4A5F-B32D-2CFBCEDAFC87}"/>
            </c:ext>
          </c:extLst>
        </c:ser>
        <c:ser>
          <c:idx val="3"/>
          <c:order val="3"/>
          <c:tx>
            <c:v>Apparel,Accessories,Luxury Goods Benchmark (n=582)</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Lit>
              <c:formatCode>General</c:formatCode>
              <c:ptCount val="1"/>
              <c:pt idx="0">
                <c:v>91.58</c:v>
              </c:pt>
            </c:numLit>
          </c:xVal>
          <c:yVal>
            <c:numRef>
              <c:f>'Management Purchasing Process'!$N$5</c:f>
              <c:numCache>
                <c:formatCode>General</c:formatCode>
                <c:ptCount val="1"/>
                <c:pt idx="0">
                  <c:v>5</c:v>
                </c:pt>
              </c:numCache>
            </c:numRef>
          </c:yVal>
          <c:smooth val="0"/>
          <c:extLst>
            <c:ext xmlns:c16="http://schemas.microsoft.com/office/drawing/2014/chart" uri="{C3380CC4-5D6E-409C-BE32-E72D297353CC}">
              <c16:uniqueId val="{00000004-BF47-4A5F-B32D-2CFBCEDAFC87}"/>
            </c:ext>
          </c:extLst>
        </c:ser>
        <c:dLbls>
          <c:showLegendKey val="0"/>
          <c:showVal val="0"/>
          <c:showCatName val="0"/>
          <c:showSerName val="0"/>
          <c:showPercent val="0"/>
          <c:showBubbleSize val="0"/>
        </c:dLbls>
        <c:axId val="502657376"/>
        <c:axId val="502654976"/>
      </c:scatterChart>
      <c:catAx>
        <c:axId val="503409136"/>
        <c:scaling>
          <c:orientation val="minMax"/>
        </c:scaling>
        <c:delete val="1"/>
        <c:axPos val="l"/>
        <c:majorTickMark val="out"/>
        <c:minorTickMark val="none"/>
        <c:tickLblPos val="nextTo"/>
        <c:crossAx val="502659296"/>
        <c:crosses val="autoZero"/>
        <c:auto val="1"/>
        <c:lblAlgn val="ctr"/>
        <c:lblOffset val="100"/>
        <c:noMultiLvlLbl val="0"/>
      </c:catAx>
      <c:valAx>
        <c:axId val="502659296"/>
        <c:scaling>
          <c:orientation val="minMax"/>
          <c:max val="100"/>
          <c:min val="0"/>
        </c:scaling>
        <c:delete val="0"/>
        <c:axPos val="b"/>
        <c:majorGridlines/>
        <c:numFmt formatCode="General" sourceLinked="1"/>
        <c:majorTickMark val="out"/>
        <c:minorTickMark val="in"/>
        <c:tickLblPos val="nextTo"/>
        <c:crossAx val="503409136"/>
        <c:crosses val="autoZero"/>
        <c:crossBetween val="between"/>
        <c:majorUnit val="20"/>
        <c:minorUnit val="4"/>
      </c:valAx>
      <c:valAx>
        <c:axId val="502654976"/>
        <c:scaling>
          <c:orientation val="minMax"/>
        </c:scaling>
        <c:delete val="1"/>
        <c:axPos val="r"/>
        <c:numFmt formatCode="General" sourceLinked="1"/>
        <c:majorTickMark val="out"/>
        <c:minorTickMark val="none"/>
        <c:tickLblPos val="nextTo"/>
        <c:crossAx val="502657376"/>
        <c:crosses val="max"/>
        <c:crossBetween val="midCat"/>
      </c:valAx>
      <c:valAx>
        <c:axId val="502657376"/>
        <c:scaling>
          <c:orientation val="minMax"/>
          <c:max val="100"/>
          <c:min val="0"/>
        </c:scaling>
        <c:delete val="1"/>
        <c:axPos val="b"/>
        <c:numFmt formatCode="General" sourceLinked="1"/>
        <c:majorTickMark val="out"/>
        <c:minorTickMark val="none"/>
        <c:tickLblPos val="nextTo"/>
        <c:crossAx val="502654976"/>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Time and Action Calendar Provided</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6CBB-4D64-9EA0-D17A9243ED2A}"/>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6CBB-4D64-9EA0-D17A9243ED2A}"/>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6CBB-4D64-9EA0-D17A9243ED2A}"/>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6CBB-4D64-9EA0-D17A9243ED2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91.1%</c:v>
              </c:pt>
              <c:pt idx="1">
                <c:v>No: 8.9%</c:v>
              </c:pt>
            </c:strLit>
          </c:cat>
          <c:val>
            <c:numRef>
              <c:f>'Management Purchasing Process'!$B$13:$B$14</c:f>
              <c:numCache>
                <c:formatCode>General</c:formatCode>
                <c:ptCount val="2"/>
                <c:pt idx="0">
                  <c:v>0.9107142857142857</c:v>
                </c:pt>
                <c:pt idx="1">
                  <c:v>8.9285714285714288E-2</c:v>
                </c:pt>
              </c:numCache>
            </c:numRef>
          </c:val>
          <c:extLst>
            <c:ext xmlns:c16="http://schemas.microsoft.com/office/drawing/2014/chart" uri="{C3380CC4-5D6E-409C-BE32-E72D297353CC}">
              <c16:uniqueId val="{00000001-6CBB-4D64-9EA0-D17A9243ED2A}"/>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Time and Action Calendar Provided</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B116-42F8-98F2-EB81DBBC37A8}"/>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B116-42F8-98F2-EB81DBBC37A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B116-42F8-98F2-EB81DBBC37A8}"/>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B116-42F8-98F2-EB81DBBC37A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94.4%</c:v>
              </c:pt>
              <c:pt idx="1">
                <c:v>No: 5.6%</c:v>
              </c:pt>
            </c:strLit>
          </c:cat>
          <c:val>
            <c:numRef>
              <c:f>'Management Purchasing Process'!$I$13:$I$14</c:f>
              <c:numCache>
                <c:formatCode>General</c:formatCode>
                <c:ptCount val="2"/>
                <c:pt idx="0">
                  <c:v>0.94399999999999995</c:v>
                </c:pt>
                <c:pt idx="1">
                  <c:v>5.6000000000000001E-2</c:v>
                </c:pt>
              </c:numCache>
            </c:numRef>
          </c:val>
          <c:extLst>
            <c:ext xmlns:c16="http://schemas.microsoft.com/office/drawing/2014/chart" uri="{C3380CC4-5D6E-409C-BE32-E72D297353CC}">
              <c16:uniqueId val="{00000001-B116-42F8-98F2-EB81DBBC37A8}"/>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Time and Action Calendar Provided Enough Time*</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5048-4550-A0AD-5DE0D806A402}"/>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5048-4550-A0AD-5DE0D806A402}"/>
              </c:ext>
            </c:extLst>
          </c:dPt>
          <c:dLbls>
            <c:delete val="1"/>
          </c:dLbls>
          <c:cat>
            <c:strLit>
              <c:ptCount val="2"/>
              <c:pt idx="0">
                <c:v>Yes: 96.1%</c:v>
              </c:pt>
              <c:pt idx="1">
                <c:v>No: 3.9%</c:v>
              </c:pt>
            </c:strLit>
          </c:cat>
          <c:val>
            <c:numRef>
              <c:f>'Management Purchasing Process'!$B$34:$B$35</c:f>
              <c:numCache>
                <c:formatCode>General</c:formatCode>
                <c:ptCount val="2"/>
                <c:pt idx="0">
                  <c:v>0.96078431372549022</c:v>
                </c:pt>
                <c:pt idx="1">
                  <c:v>3.9215686274509803E-2</c:v>
                </c:pt>
              </c:numCache>
            </c:numRef>
          </c:val>
          <c:extLst>
            <c:ext xmlns:c16="http://schemas.microsoft.com/office/drawing/2014/chart" uri="{C3380CC4-5D6E-409C-BE32-E72D297353CC}">
              <c16:uniqueId val="{00000001-5048-4550-A0AD-5DE0D806A402}"/>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Time and Action Calendar Provided Enough Time</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BEE9-42D7-A667-0B375FFF01EC}"/>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BEE9-42D7-A667-0B375FFF01EC}"/>
              </c:ext>
            </c:extLst>
          </c:dPt>
          <c:dLbls>
            <c:delete val="1"/>
          </c:dLbls>
          <c:cat>
            <c:strLit>
              <c:ptCount val="2"/>
              <c:pt idx="0">
                <c:v>Yes: 95.7%</c:v>
              </c:pt>
              <c:pt idx="1">
                <c:v>No: 4.3%</c:v>
              </c:pt>
            </c:strLit>
          </c:cat>
          <c:val>
            <c:numRef>
              <c:f>'Management Purchasing Process'!$I$34:$I$35</c:f>
              <c:numCache>
                <c:formatCode>General</c:formatCode>
                <c:ptCount val="2"/>
                <c:pt idx="0">
                  <c:v>0.95699999999999996</c:v>
                </c:pt>
                <c:pt idx="1">
                  <c:v>4.2999999999999997E-2</c:v>
                </c:pt>
              </c:numCache>
            </c:numRef>
          </c:val>
          <c:extLst>
            <c:ext xmlns:c16="http://schemas.microsoft.com/office/drawing/2014/chart" uri="{C3380CC4-5D6E-409C-BE32-E72D297353CC}">
              <c16:uniqueId val="{00000001-BEE9-42D7-A667-0B375FFF01EC}"/>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Terms of Order Provided Enough Time*</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1692-4AD4-B729-6100C8B48EF1}"/>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1692-4AD4-B729-6100C8B48EF1}"/>
              </c:ext>
            </c:extLst>
          </c:dPt>
          <c:dLbls>
            <c:delete val="1"/>
          </c:dLbls>
          <c:cat>
            <c:strLit>
              <c:ptCount val="2"/>
              <c:pt idx="0">
                <c:v>Yes: 80.0%</c:v>
              </c:pt>
              <c:pt idx="1">
                <c:v>No: 20.0%</c:v>
              </c:pt>
            </c:strLit>
          </c:cat>
          <c:val>
            <c:numRef>
              <c:f>'Management Purchasing Process'!$B$55:$B$56</c:f>
              <c:numCache>
                <c:formatCode>General</c:formatCode>
                <c:ptCount val="2"/>
                <c:pt idx="0">
                  <c:v>0.8</c:v>
                </c:pt>
                <c:pt idx="1">
                  <c:v>0.2</c:v>
                </c:pt>
              </c:numCache>
            </c:numRef>
          </c:val>
          <c:extLst>
            <c:ext xmlns:c16="http://schemas.microsoft.com/office/drawing/2014/chart" uri="{C3380CC4-5D6E-409C-BE32-E72D297353CC}">
              <c16:uniqueId val="{00000001-1692-4AD4-B729-6100C8B48EF1}"/>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Terms of Order Provided Enough Time</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63D4-4481-B056-194DFDA8DC84}"/>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63D4-4481-B056-194DFDA8DC84}"/>
              </c:ext>
            </c:extLst>
          </c:dPt>
          <c:dLbls>
            <c:delete val="1"/>
          </c:dLbls>
          <c:cat>
            <c:strLit>
              <c:ptCount val="2"/>
              <c:pt idx="0">
                <c:v>Yes: 93.5%</c:v>
              </c:pt>
              <c:pt idx="1">
                <c:v>No: 6.5%</c:v>
              </c:pt>
            </c:strLit>
          </c:cat>
          <c:val>
            <c:numRef>
              <c:f>'Management Purchasing Process'!$I$55:$I$56</c:f>
              <c:numCache>
                <c:formatCode>General</c:formatCode>
                <c:ptCount val="2"/>
                <c:pt idx="0">
                  <c:v>0.93500000000000005</c:v>
                </c:pt>
                <c:pt idx="1">
                  <c:v>6.5000000000000002E-2</c:v>
                </c:pt>
              </c:numCache>
            </c:numRef>
          </c:val>
          <c:extLst>
            <c:ext xmlns:c16="http://schemas.microsoft.com/office/drawing/2014/chart" uri="{C3380CC4-5D6E-409C-BE32-E72D297353CC}">
              <c16:uniqueId val="{00000001-63D4-4481-B056-194DFDA8DC84}"/>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of Suppliers Receiving Forecast</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C13C-41F1-9452-BA4C24BB10A4}"/>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C13C-41F1-9452-BA4C24BB10A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C13C-41F1-9452-BA4C24BB10A4}"/>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13C-41F1-9452-BA4C24BB10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94.4%</c:v>
              </c:pt>
              <c:pt idx="1">
                <c:v>No: 5.6%</c:v>
              </c:pt>
            </c:strLit>
          </c:cat>
          <c:val>
            <c:numRef>
              <c:f>'Planning and Forecasting'!$I$13:$I$14</c:f>
              <c:numCache>
                <c:formatCode>General</c:formatCode>
                <c:ptCount val="2"/>
                <c:pt idx="0">
                  <c:v>0.94399999999999995</c:v>
                </c:pt>
                <c:pt idx="1">
                  <c:v>5.6000000000000001E-2</c:v>
                </c:pt>
              </c:numCache>
            </c:numRef>
          </c:val>
          <c:extLst>
            <c:ext xmlns:c16="http://schemas.microsoft.com/office/drawing/2014/chart" uri="{C3380CC4-5D6E-409C-BE32-E72D297353CC}">
              <c16:uniqueId val="{00000001-C13C-41F1-9452-BA4C24BB10A4}"/>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Flexibility and Accountability for Delays*</a:t>
            </a:r>
          </a:p>
        </c:rich>
      </c:tx>
      <c:overlay val="0"/>
    </c:title>
    <c:autoTitleDeleted val="0"/>
    <c:plotArea>
      <c:layout/>
      <c:barChart>
        <c:barDir val="bar"/>
        <c:grouping val="percentStacked"/>
        <c:varyColors val="0"/>
        <c:ser>
          <c:idx val="0"/>
          <c:order val="0"/>
          <c:tx>
            <c:v>No changes required flexibility /accountability</c:v>
          </c:tx>
          <c:invertIfNegative val="0"/>
          <c:dPt>
            <c:idx val="0"/>
            <c:invertIfNegative val="0"/>
            <c:bubble3D val="0"/>
            <c:spPr>
              <a:solidFill>
                <a:srgbClr val="5F5F5F"/>
              </a:solidFill>
            </c:spPr>
            <c:extLst>
              <c:ext xmlns:c16="http://schemas.microsoft.com/office/drawing/2014/chart" uri="{C3380CC4-5D6E-409C-BE32-E72D297353CC}">
                <c16:uniqueId val="{00000005-F147-4578-80FE-AB4366C659C8}"/>
              </c:ext>
            </c:extLst>
          </c:dPt>
          <c:dPt>
            <c:idx val="1"/>
            <c:invertIfNegative val="0"/>
            <c:bubble3D val="0"/>
            <c:spPr>
              <a:solidFill>
                <a:srgbClr val="74993D"/>
              </a:solidFill>
            </c:spPr>
            <c:extLst>
              <c:ext xmlns:c16="http://schemas.microsoft.com/office/drawing/2014/chart" uri="{C3380CC4-5D6E-409C-BE32-E72D297353CC}">
                <c16:uniqueId val="{00000006-F147-4578-80FE-AB4366C659C8}"/>
              </c:ext>
            </c:extLst>
          </c:dPt>
          <c:dLbls>
            <c:dLbl>
              <c:idx val="0"/>
              <c:layout>
                <c:manualLayout>
                  <c:x val="-2.477291494632522E-3"/>
                  <c:y val="-5.2083333333333426E-3"/>
                </c:manualLayout>
              </c:layout>
              <c:spPr>
                <a:noFill/>
                <a:ln>
                  <a:noFill/>
                </a:ln>
                <a:effectLst/>
              </c:spPr>
              <c:txPr>
                <a:bodyPr wrap="square" lIns="38100" tIns="19050" rIns="38100" bIns="19050" anchor="ctr">
                  <a:noAutofit/>
                </a:bodyPr>
                <a:lstStyle/>
                <a:p>
                  <a:pPr>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5485542630870561"/>
                      <c:h val="0.28685777559055115"/>
                    </c:manualLayout>
                  </c15:layout>
                </c:ext>
                <c:ext xmlns:c16="http://schemas.microsoft.com/office/drawing/2014/chart" uri="{C3380CC4-5D6E-409C-BE32-E72D297353CC}">
                  <c16:uniqueId val="{00000005-F147-4578-80FE-AB4366C659C8}"/>
                </c:ext>
              </c:extLst>
            </c:dLbl>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cat>
            <c:strLit>
              <c:ptCount val="2"/>
              <c:pt idx="0">
                <c:v>Sporting Goods (n=332)</c:v>
              </c:pt>
              <c:pt idx="1">
                <c:v>SanMar Overall Ratings (n=5)</c:v>
              </c:pt>
            </c:strLit>
          </c:cat>
          <c:val>
            <c:numRef>
              <c:f>'Management Purchasing Process'!$B$130:$B$131</c:f>
              <c:numCache>
                <c:formatCode>0.0%</c:formatCode>
                <c:ptCount val="2"/>
                <c:pt idx="0">
                  <c:v>0.22</c:v>
                </c:pt>
                <c:pt idx="1">
                  <c:v>0.4</c:v>
                </c:pt>
              </c:numCache>
            </c:numRef>
          </c:val>
          <c:extLst>
            <c:ext xmlns:c16="http://schemas.microsoft.com/office/drawing/2014/chart" uri="{C3380CC4-5D6E-409C-BE32-E72D297353CC}">
              <c16:uniqueId val="{00000001-F147-4578-80FE-AB4366C659C8}"/>
            </c:ext>
          </c:extLst>
        </c:ser>
        <c:ser>
          <c:idx val="1"/>
          <c:order val="1"/>
          <c:tx>
            <c:v>Buyer was flexible and ensured adequate production time</c:v>
          </c:tx>
          <c:invertIfNegative val="0"/>
          <c:dPt>
            <c:idx val="0"/>
            <c:invertIfNegative val="0"/>
            <c:bubble3D val="0"/>
            <c:spPr>
              <a:solidFill>
                <a:srgbClr val="B3B3B3"/>
              </a:solidFill>
            </c:spPr>
            <c:extLst>
              <c:ext xmlns:c16="http://schemas.microsoft.com/office/drawing/2014/chart" uri="{C3380CC4-5D6E-409C-BE32-E72D297353CC}">
                <c16:uniqueId val="{00000003-F147-4578-80FE-AB4366C659C8}"/>
              </c:ext>
            </c:extLst>
          </c:dPt>
          <c:dPt>
            <c:idx val="1"/>
            <c:invertIfNegative val="0"/>
            <c:bubble3D val="0"/>
            <c:spPr>
              <a:solidFill>
                <a:srgbClr val="A1C490"/>
              </a:solidFill>
            </c:spPr>
            <c:extLst>
              <c:ext xmlns:c16="http://schemas.microsoft.com/office/drawing/2014/chart" uri="{C3380CC4-5D6E-409C-BE32-E72D297353CC}">
                <c16:uniqueId val="{00000004-F147-4578-80FE-AB4366C659C8}"/>
              </c:ext>
            </c:extLst>
          </c:dPt>
          <c:dLbls>
            <c:dLbl>
              <c:idx val="1"/>
              <c:layout>
                <c:manualLayout>
                  <c:x val="-5.7803468208092484E-2"/>
                  <c:y val="0"/>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147-4578-80FE-AB4366C659C8}"/>
                </c:ext>
              </c:extLst>
            </c:dLbl>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'Management Purchasing Process'!$C$130:$C$131</c:f>
              <c:numCache>
                <c:formatCode>0.0%</c:formatCode>
                <c:ptCount val="2"/>
                <c:pt idx="0">
                  <c:v>0.66600000000000004</c:v>
                </c:pt>
                <c:pt idx="1">
                  <c:v>0.6</c:v>
                </c:pt>
              </c:numCache>
            </c:numRef>
          </c:val>
          <c:extLst>
            <c:ext xmlns:c16="http://schemas.microsoft.com/office/drawing/2014/chart" uri="{C3380CC4-5D6E-409C-BE32-E72D297353CC}">
              <c16:uniqueId val="{00000002-F147-4578-80FE-AB4366C659C8}"/>
            </c:ext>
          </c:extLst>
        </c:ser>
        <c:ser>
          <c:idx val="2"/>
          <c:order val="2"/>
          <c:tx>
            <c:v>Buyer was responsible but did not amend ship dates and prices</c:v>
          </c:tx>
          <c:invertIfNegative val="0"/>
          <c:dPt>
            <c:idx val="0"/>
            <c:invertIfNegative val="0"/>
            <c:bubble3D val="0"/>
            <c:spPr>
              <a:solidFill>
                <a:srgbClr val="EDEDED"/>
              </a:solidFill>
            </c:spPr>
            <c:extLst>
              <c:ext xmlns:c16="http://schemas.microsoft.com/office/drawing/2014/chart" uri="{C3380CC4-5D6E-409C-BE32-E72D297353CC}">
                <c16:uniqueId val="{00000009-F63B-4E57-92D9-914F585876F3}"/>
              </c:ext>
            </c:extLst>
          </c:dPt>
          <c:dPt>
            <c:idx val="1"/>
            <c:invertIfNegative val="0"/>
            <c:bubble3D val="0"/>
            <c:spPr>
              <a:solidFill>
                <a:srgbClr val="E2F0D9"/>
              </a:solidFill>
            </c:spPr>
            <c:extLst>
              <c:ext xmlns:c16="http://schemas.microsoft.com/office/drawing/2014/chart" uri="{C3380CC4-5D6E-409C-BE32-E72D297353CC}">
                <c16:uniqueId val="{0000000B-F63B-4E57-92D9-914F585876F3}"/>
              </c:ext>
            </c:extLst>
          </c:dPt>
          <c:dLbls>
            <c:dLbl>
              <c:idx val="0"/>
              <c:layout>
                <c:manualLayout>
                  <c:x val="3.3031203469507295E-3"/>
                  <c:y val="8.680692257217848E-3"/>
                </c:manualLayout>
              </c:layout>
              <c:spPr>
                <a:noFill/>
                <a:ln>
                  <a:noFill/>
                </a:ln>
                <a:effectLst/>
              </c:spPr>
              <c:txPr>
                <a:bodyPr wrap="square" lIns="38100" tIns="19050" rIns="38100" bIns="19050" anchor="ctr">
                  <a:noAutofit/>
                </a:bodyPr>
                <a:lstStyle/>
                <a:p>
                  <a:pPr>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9.7531031164457035E-2"/>
                      <c:h val="0.32157999781277335"/>
                    </c:manualLayout>
                  </c15:layout>
                </c:ext>
                <c:ext xmlns:c16="http://schemas.microsoft.com/office/drawing/2014/chart" uri="{C3380CC4-5D6E-409C-BE32-E72D297353CC}">
                  <c16:uniqueId val="{00000009-F63B-4E57-92D9-914F585876F3}"/>
                </c:ext>
              </c:extLst>
            </c:dLbl>
            <c:dLbl>
              <c:idx val="1"/>
              <c:layout>
                <c:manualLayout>
                  <c:x val="-3.1379090619453036E-2"/>
                  <c:y val="5.2083333333333018E-3"/>
                </c:manualLayout>
              </c:layout>
              <c:spPr>
                <a:noFill/>
                <a:ln>
                  <a:noFill/>
                </a:ln>
                <a:effectLst/>
              </c:spPr>
              <c:txPr>
                <a:bodyPr wrap="square" lIns="38100" tIns="19050" rIns="38100" bIns="19050" anchor="ctr">
                  <a:noAutofit/>
                </a:bodyPr>
                <a:lstStyle/>
                <a:p>
                  <a:pPr>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0413714181681046"/>
                      <c:h val="0.3007466644794401"/>
                    </c:manualLayout>
                  </c15:layout>
                </c:ext>
                <c:ext xmlns:c16="http://schemas.microsoft.com/office/drawing/2014/chart" uri="{C3380CC4-5D6E-409C-BE32-E72D297353CC}">
                  <c16:uniqueId val="{0000000B-F63B-4E57-92D9-914F585876F3}"/>
                </c:ext>
              </c:extLst>
            </c:dLbl>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'Management Purchasing Process'!$D$130:$D$131</c:f>
              <c:numCache>
                <c:formatCode>0.0%</c:formatCode>
                <c:ptCount val="2"/>
                <c:pt idx="0">
                  <c:v>0.114</c:v>
                </c:pt>
                <c:pt idx="1">
                  <c:v>0</c:v>
                </c:pt>
              </c:numCache>
            </c:numRef>
          </c:val>
          <c:extLst>
            <c:ext xmlns:c16="http://schemas.microsoft.com/office/drawing/2014/chart" uri="{C3380CC4-5D6E-409C-BE32-E72D297353CC}">
              <c16:uniqueId val="{00000009-F147-4578-80FE-AB4366C659C8}"/>
            </c:ext>
          </c:extLst>
        </c:ser>
        <c:dLbls>
          <c:dLblPos val="ctr"/>
          <c:showLegendKey val="0"/>
          <c:showVal val="1"/>
          <c:showCatName val="0"/>
          <c:showSerName val="0"/>
          <c:showPercent val="0"/>
          <c:showBubbleSize val="0"/>
        </c:dLbls>
        <c:gapWidth val="10"/>
        <c:overlap val="100"/>
        <c:axId val="506452128"/>
        <c:axId val="506868704"/>
      </c:barChart>
      <c:catAx>
        <c:axId val="506452128"/>
        <c:scaling>
          <c:orientation val="minMax"/>
        </c:scaling>
        <c:delete val="0"/>
        <c:axPos val="l"/>
        <c:numFmt formatCode="General" sourceLinked="1"/>
        <c:majorTickMark val="out"/>
        <c:minorTickMark val="none"/>
        <c:tickLblPos val="nextTo"/>
        <c:crossAx val="506868704"/>
        <c:crosses val="autoZero"/>
        <c:auto val="1"/>
        <c:lblAlgn val="ctr"/>
        <c:lblOffset val="100"/>
        <c:noMultiLvlLbl val="0"/>
      </c:catAx>
      <c:valAx>
        <c:axId val="506868704"/>
        <c:scaling>
          <c:orientation val="minMax"/>
          <c:max val="1"/>
          <c:min val="0"/>
        </c:scaling>
        <c:delete val="0"/>
        <c:axPos val="b"/>
        <c:majorGridlines/>
        <c:title>
          <c:tx>
            <c:rich>
              <a:bodyPr/>
              <a:lstStyle/>
              <a:p>
                <a:pPr>
                  <a:defRPr/>
                </a:pPr>
                <a:r>
                  <a:rPr lang="en-US"/>
                  <a:t>% of Suppliers</a:t>
                </a:r>
              </a:p>
            </c:rich>
          </c:tx>
          <c:overlay val="0"/>
        </c:title>
        <c:numFmt formatCode="0%" sourceLinked="1"/>
        <c:majorTickMark val="out"/>
        <c:minorTickMark val="none"/>
        <c:tickLblPos val="nextTo"/>
        <c:crossAx val="50645212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Nominated Suppliers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4453-4F8A-A658-FD04AD875907}"/>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4453-4F8A-A658-FD04AD87590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4453-4F8A-A658-FD04AD875907}"/>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4453-4F8A-A658-FD04AD87590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66.1%</c:v>
              </c:pt>
              <c:pt idx="1">
                <c:v>No: 33.9%</c:v>
              </c:pt>
            </c:strLit>
          </c:cat>
          <c:val>
            <c:numRef>
              <c:f>'Management Purchasing Process'!$B$155:$B$156</c:f>
              <c:numCache>
                <c:formatCode>General</c:formatCode>
                <c:ptCount val="2"/>
                <c:pt idx="0">
                  <c:v>0.6607142857142857</c:v>
                </c:pt>
                <c:pt idx="1">
                  <c:v>0.3392857142857143</c:v>
                </c:pt>
              </c:numCache>
            </c:numRef>
          </c:val>
          <c:extLst>
            <c:ext xmlns:c16="http://schemas.microsoft.com/office/drawing/2014/chart" uri="{C3380CC4-5D6E-409C-BE32-E72D297353CC}">
              <c16:uniqueId val="{00000001-4453-4F8A-A658-FD04AD875907}"/>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Nominated Suppliers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B618-466A-B073-8C246F05F95A}"/>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B618-466A-B073-8C246F05F95A}"/>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B618-466A-B073-8C246F05F95A}"/>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B618-466A-B073-8C246F05F95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85.9%</c:v>
              </c:pt>
              <c:pt idx="1">
                <c:v>No: 14.1%</c:v>
              </c:pt>
            </c:strLit>
          </c:cat>
          <c:val>
            <c:numRef>
              <c:f>'Management Purchasing Process'!$I$155:$I$156</c:f>
              <c:numCache>
                <c:formatCode>General</c:formatCode>
                <c:ptCount val="2"/>
                <c:pt idx="0">
                  <c:v>0.85899999999999999</c:v>
                </c:pt>
                <c:pt idx="1">
                  <c:v>0.14099999999999999</c:v>
                </c:pt>
              </c:numCache>
            </c:numRef>
          </c:val>
          <c:extLst>
            <c:ext xmlns:c16="http://schemas.microsoft.com/office/drawing/2014/chart" uri="{C3380CC4-5D6E-409C-BE32-E72D297353CC}">
              <c16:uniqueId val="{00000001-B618-466A-B073-8C246F05F95A}"/>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Managing Relationship with Nominated Suppliers</a:t>
            </a:r>
          </a:p>
        </c:rich>
      </c:tx>
      <c:overlay val="0"/>
    </c:title>
    <c:autoTitleDeleted val="0"/>
    <c:plotArea>
      <c:layout/>
      <c:barChart>
        <c:barDir val="bar"/>
        <c:grouping val="clustered"/>
        <c:varyColors val="0"/>
        <c:ser>
          <c:idx val="0"/>
          <c:order val="0"/>
          <c:tx>
            <c:v>Sporting Goods (n=711)</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'Management Purchasing Process'!$I$176:$I$181</c:f>
              <c:strCache>
                <c:ptCount val="6"/>
                <c:pt idx="0">
                  <c:v>Buyer did not take responsibility for managing the relationship with nominated suppliers</c:v>
                </c:pt>
                <c:pt idx="1">
                  <c:v>Other</c:v>
                </c:pt>
                <c:pt idx="2">
                  <c:v>Intervening when problems with the nominated suppliers arise</c:v>
                </c:pt>
                <c:pt idx="3">
                  <c:v>Ensuring quality materials</c:v>
                </c:pt>
                <c:pt idx="4">
                  <c:v>Ensuring on time delivery</c:v>
                </c:pt>
                <c:pt idx="5">
                  <c:v>Negotiating payment terms to align with that of the Tier 1 suppliers</c:v>
                </c:pt>
              </c:strCache>
            </c:strRef>
          </c:cat>
          <c:val>
            <c:numRef>
              <c:f>'Management Purchasing Process'!$J$176:$J$181</c:f>
              <c:numCache>
                <c:formatCode>General</c:formatCode>
                <c:ptCount val="6"/>
                <c:pt idx="0">
                  <c:v>0.11799999999999999</c:v>
                </c:pt>
                <c:pt idx="1">
                  <c:v>2.4E-2</c:v>
                </c:pt>
                <c:pt idx="2">
                  <c:v>0.70499999999999996</c:v>
                </c:pt>
                <c:pt idx="3">
                  <c:v>0.60199999999999998</c:v>
                </c:pt>
                <c:pt idx="4">
                  <c:v>0.499</c:v>
                </c:pt>
                <c:pt idx="5">
                  <c:v>0.318</c:v>
                </c:pt>
              </c:numCache>
            </c:numRef>
          </c:val>
          <c:extLst>
            <c:ext xmlns:c16="http://schemas.microsoft.com/office/drawing/2014/chart" uri="{C3380CC4-5D6E-409C-BE32-E72D297353CC}">
              <c16:uniqueId val="{00000001-5E98-4145-BAEA-4279C9E35D0E}"/>
            </c:ext>
          </c:extLst>
        </c:ser>
        <c:ser>
          <c:idx val="1"/>
          <c:order val="1"/>
          <c:tx>
            <c:v>SanMar Overall Ratings (n=37)</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'Management Purchasing Process'!$I$176:$I$181</c:f>
              <c:strCache>
                <c:ptCount val="6"/>
                <c:pt idx="0">
                  <c:v>Buyer did not take responsibility for managing the relationship with nominated suppliers</c:v>
                </c:pt>
                <c:pt idx="1">
                  <c:v>Other</c:v>
                </c:pt>
                <c:pt idx="2">
                  <c:v>Intervening when problems with the nominated suppliers arise</c:v>
                </c:pt>
                <c:pt idx="3">
                  <c:v>Ensuring quality materials</c:v>
                </c:pt>
                <c:pt idx="4">
                  <c:v>Ensuring on time delivery</c:v>
                </c:pt>
                <c:pt idx="5">
                  <c:v>Negotiating payment terms to align with that of the Tier 1 suppliers</c:v>
                </c:pt>
              </c:strCache>
            </c:strRef>
          </c:cat>
          <c:val>
            <c:numRef>
              <c:f>'Management Purchasing Process'!$K$176:$K$181</c:f>
              <c:numCache>
                <c:formatCode>General</c:formatCode>
                <c:ptCount val="6"/>
                <c:pt idx="0">
                  <c:v>5.4054054054054057E-2</c:v>
                </c:pt>
                <c:pt idx="1">
                  <c:v>0</c:v>
                </c:pt>
                <c:pt idx="2">
                  <c:v>0.72972972972972971</c:v>
                </c:pt>
                <c:pt idx="3">
                  <c:v>0.72972972972972971</c:v>
                </c:pt>
                <c:pt idx="4">
                  <c:v>0.59459459459459463</c:v>
                </c:pt>
                <c:pt idx="5">
                  <c:v>0.24324324324324326</c:v>
                </c:pt>
              </c:numCache>
            </c:numRef>
          </c:val>
          <c:extLst>
            <c:ext xmlns:c16="http://schemas.microsoft.com/office/drawing/2014/chart" uri="{C3380CC4-5D6E-409C-BE32-E72D297353CC}">
              <c16:uniqueId val="{00000002-5E98-4145-BAEA-4279C9E35D0E}"/>
            </c:ext>
          </c:extLst>
        </c:ser>
        <c:dLbls>
          <c:dLblPos val="outEnd"/>
          <c:showLegendKey val="0"/>
          <c:showVal val="1"/>
          <c:showCatName val="0"/>
          <c:showSerName val="0"/>
          <c:showPercent val="0"/>
          <c:showBubbleSize val="0"/>
        </c:dLbls>
        <c:gapWidth val="150"/>
        <c:axId val="506462336"/>
        <c:axId val="507059568"/>
      </c:barChart>
      <c:catAx>
        <c:axId val="506462336"/>
        <c:scaling>
          <c:orientation val="minMax"/>
        </c:scaling>
        <c:delete val="0"/>
        <c:axPos val="l"/>
        <c:numFmt formatCode="General" sourceLinked="1"/>
        <c:majorTickMark val="out"/>
        <c:minorTickMark val="none"/>
        <c:tickLblPos val="nextTo"/>
        <c:crossAx val="507059568"/>
        <c:crosses val="autoZero"/>
        <c:auto val="1"/>
        <c:lblAlgn val="ctr"/>
        <c:lblOffset val="100"/>
        <c:noMultiLvlLbl val="0"/>
      </c:catAx>
      <c:valAx>
        <c:axId val="507059568"/>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50646233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'Win-Win Sustainable Partnership'!$K$4</c:f>
              <c:numCache>
                <c:formatCode>General</c:formatCode>
                <c:ptCount val="1"/>
                <c:pt idx="0">
                  <c:v>80</c:v>
                </c:pt>
              </c:numCache>
            </c:numRef>
          </c:val>
          <c:extLst>
            <c:ext xmlns:c16="http://schemas.microsoft.com/office/drawing/2014/chart" uri="{C3380CC4-5D6E-409C-BE32-E72D297353CC}">
              <c16:uniqueId val="{00000001-832C-4C8A-B873-2754BB5D21A6}"/>
            </c:ext>
          </c:extLst>
        </c:ser>
        <c:dLbls>
          <c:showLegendKey val="0"/>
          <c:showVal val="0"/>
          <c:showCatName val="0"/>
          <c:showSerName val="0"/>
          <c:showPercent val="0"/>
          <c:showBubbleSize val="0"/>
        </c:dLbls>
        <c:gapWidth val="150"/>
        <c:axId val="506441920"/>
        <c:axId val="507056688"/>
      </c:barChart>
      <c:scatterChart>
        <c:scatterStyle val="lineMarker"/>
        <c:varyColors val="0"/>
        <c:ser>
          <c:idx val="1"/>
          <c:order val="1"/>
          <c:tx>
            <c:v>SanMar Last Cycle Score (n=46)</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'Win-Win Sustainable Partnership'!$L$4</c:f>
              <c:numCache>
                <c:formatCode>General</c:formatCode>
                <c:ptCount val="1"/>
                <c:pt idx="0">
                  <c:v>63</c:v>
                </c:pt>
              </c:numCache>
            </c:numRef>
          </c:xVal>
          <c:yVal>
            <c:numRef>
              <c:f>'Win-Win Sustainable Partnership'!$L$5</c:f>
              <c:numCache>
                <c:formatCode>General</c:formatCode>
                <c:ptCount val="1"/>
                <c:pt idx="0">
                  <c:v>5</c:v>
                </c:pt>
              </c:numCache>
            </c:numRef>
          </c:yVal>
          <c:smooth val="0"/>
          <c:extLst>
            <c:ext xmlns:c16="http://schemas.microsoft.com/office/drawing/2014/chart" uri="{C3380CC4-5D6E-409C-BE32-E72D297353CC}">
              <c16:uniqueId val="{00000002-832C-4C8A-B873-2754BB5D21A6}"/>
            </c:ext>
          </c:extLst>
        </c:ser>
        <c:ser>
          <c:idx val="2"/>
          <c:order val="2"/>
          <c:tx>
            <c:v>Sporting Goods (n=828)</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'Win-Win Sustainable Partnership'!$M$4</c:f>
              <c:numCache>
                <c:formatCode>General</c:formatCode>
                <c:ptCount val="1"/>
                <c:pt idx="0">
                  <c:v>71.8</c:v>
                </c:pt>
              </c:numCache>
            </c:numRef>
          </c:xVal>
          <c:yVal>
            <c:numRef>
              <c:f>'Win-Win Sustainable Partnership'!$M$5</c:f>
              <c:numCache>
                <c:formatCode>General</c:formatCode>
                <c:ptCount val="1"/>
                <c:pt idx="0">
                  <c:v>5</c:v>
                </c:pt>
              </c:numCache>
            </c:numRef>
          </c:yVal>
          <c:smooth val="0"/>
          <c:extLst>
            <c:ext xmlns:c16="http://schemas.microsoft.com/office/drawing/2014/chart" uri="{C3380CC4-5D6E-409C-BE32-E72D297353CC}">
              <c16:uniqueId val="{00000003-832C-4C8A-B873-2754BB5D21A6}"/>
            </c:ext>
          </c:extLst>
        </c:ser>
        <c:ser>
          <c:idx val="3"/>
          <c:order val="3"/>
          <c:tx>
            <c:v>Apparel,Accessories,Luxury Goods Benchmark (n=582)</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Lit>
              <c:formatCode>General</c:formatCode>
              <c:ptCount val="1"/>
              <c:pt idx="0">
                <c:v>73.14</c:v>
              </c:pt>
            </c:numLit>
          </c:xVal>
          <c:yVal>
            <c:numRef>
              <c:f>'Win-Win Sustainable Partnership'!$N$5</c:f>
              <c:numCache>
                <c:formatCode>General</c:formatCode>
                <c:ptCount val="1"/>
                <c:pt idx="0">
                  <c:v>5</c:v>
                </c:pt>
              </c:numCache>
            </c:numRef>
          </c:yVal>
          <c:smooth val="0"/>
          <c:extLst>
            <c:ext xmlns:c16="http://schemas.microsoft.com/office/drawing/2014/chart" uri="{C3380CC4-5D6E-409C-BE32-E72D297353CC}">
              <c16:uniqueId val="{00000004-832C-4C8A-B873-2754BB5D21A6}"/>
            </c:ext>
          </c:extLst>
        </c:ser>
        <c:dLbls>
          <c:showLegendKey val="0"/>
          <c:showVal val="0"/>
          <c:showCatName val="0"/>
          <c:showSerName val="0"/>
          <c:showPercent val="0"/>
          <c:showBubbleSize val="0"/>
        </c:dLbls>
        <c:axId val="507058608"/>
        <c:axId val="507060048"/>
      </c:scatterChart>
      <c:catAx>
        <c:axId val="506441920"/>
        <c:scaling>
          <c:orientation val="minMax"/>
        </c:scaling>
        <c:delete val="1"/>
        <c:axPos val="l"/>
        <c:majorTickMark val="out"/>
        <c:minorTickMark val="none"/>
        <c:tickLblPos val="nextTo"/>
        <c:crossAx val="507056688"/>
        <c:crosses val="autoZero"/>
        <c:auto val="1"/>
        <c:lblAlgn val="ctr"/>
        <c:lblOffset val="100"/>
        <c:noMultiLvlLbl val="0"/>
      </c:catAx>
      <c:valAx>
        <c:axId val="507056688"/>
        <c:scaling>
          <c:orientation val="minMax"/>
          <c:max val="100"/>
          <c:min val="0"/>
        </c:scaling>
        <c:delete val="0"/>
        <c:axPos val="b"/>
        <c:majorGridlines/>
        <c:numFmt formatCode="General" sourceLinked="1"/>
        <c:majorTickMark val="out"/>
        <c:minorTickMark val="in"/>
        <c:tickLblPos val="nextTo"/>
        <c:crossAx val="506441920"/>
        <c:crosses val="autoZero"/>
        <c:crossBetween val="between"/>
        <c:majorUnit val="20"/>
        <c:minorUnit val="4"/>
      </c:valAx>
      <c:valAx>
        <c:axId val="507060048"/>
        <c:scaling>
          <c:orientation val="minMax"/>
        </c:scaling>
        <c:delete val="1"/>
        <c:axPos val="r"/>
        <c:numFmt formatCode="General" sourceLinked="1"/>
        <c:majorTickMark val="out"/>
        <c:minorTickMark val="none"/>
        <c:tickLblPos val="nextTo"/>
        <c:crossAx val="507058608"/>
        <c:crosses val="max"/>
        <c:crossBetween val="midCat"/>
      </c:valAx>
      <c:valAx>
        <c:axId val="507058608"/>
        <c:scaling>
          <c:orientation val="minMax"/>
          <c:max val="100"/>
          <c:min val="0"/>
        </c:scaling>
        <c:delete val="1"/>
        <c:axPos val="b"/>
        <c:numFmt formatCode="General" sourceLinked="1"/>
        <c:majorTickMark val="out"/>
        <c:minorTickMark val="none"/>
        <c:tickLblPos val="nextTo"/>
        <c:crossAx val="507060048"/>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Shared Goals for Sustainability*</a:t>
            </a:r>
          </a:p>
        </c:rich>
      </c:tx>
      <c:overlay val="0"/>
    </c:title>
    <c:autoTitleDeleted val="0"/>
    <c:plotArea>
      <c:layout/>
      <c:barChart>
        <c:barDir val="bar"/>
        <c:grouping val="clustered"/>
        <c:varyColors val="0"/>
        <c:ser>
          <c:idx val="1"/>
          <c:order val="1"/>
          <c:tx>
            <c:v>SanMar Overall Ratings (n=54)</c:v>
          </c:tx>
          <c:spPr>
            <a:solidFill>
              <a:srgbClr val="74993D"/>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Partnership'!$I$14:$I$18</c:f>
              <c:strCache>
                <c:ptCount val="5"/>
                <c:pt idx="0">
                  <c:v>All of the time</c:v>
                </c:pt>
                <c:pt idx="1">
                  <c:v>Often</c:v>
                </c:pt>
                <c:pt idx="2">
                  <c:v>Sometimes</c:v>
                </c:pt>
                <c:pt idx="3">
                  <c:v>Rarely</c:v>
                </c:pt>
                <c:pt idx="4">
                  <c:v>Never</c:v>
                </c:pt>
              </c:strCache>
            </c:strRef>
          </c:cat>
          <c:val>
            <c:numRef>
              <c:f>'Win-Win Sustainable Partnership'!$K$14:$K$18</c:f>
              <c:numCache>
                <c:formatCode>General</c:formatCode>
                <c:ptCount val="5"/>
                <c:pt idx="0">
                  <c:v>0.42592592592592593</c:v>
                </c:pt>
                <c:pt idx="1">
                  <c:v>0.20370370370370369</c:v>
                </c:pt>
                <c:pt idx="2">
                  <c:v>0.24074074074074073</c:v>
                </c:pt>
                <c:pt idx="3">
                  <c:v>7.407407407407407E-2</c:v>
                </c:pt>
                <c:pt idx="4">
                  <c:v>5.5555555555555552E-2</c:v>
                </c:pt>
              </c:numCache>
            </c:numRef>
          </c:val>
          <c:extLst>
            <c:ext xmlns:c16="http://schemas.microsoft.com/office/drawing/2014/chart" uri="{C3380CC4-5D6E-409C-BE32-E72D297353CC}">
              <c16:uniqueId val="{00000002-1D36-4453-81C4-D9D527017C6A}"/>
            </c:ext>
          </c:extLst>
        </c:ser>
        <c:dLbls>
          <c:dLblPos val="inBase"/>
          <c:showLegendKey val="0"/>
          <c:showVal val="1"/>
          <c:showCatName val="0"/>
          <c:showSerName val="0"/>
          <c:showPercent val="0"/>
          <c:showBubbleSize val="0"/>
        </c:dLbls>
        <c:gapWidth val="150"/>
        <c:axId val="506463728"/>
        <c:axId val="461437472"/>
      </c:barChart>
      <c:barChart>
        <c:barDir val="bar"/>
        <c:grouping val="clustered"/>
        <c:varyColors val="0"/>
        <c:ser>
          <c:idx val="0"/>
          <c:order val="0"/>
          <c:tx>
            <c:v>Sporting Goods (n=781)</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Partnership'!$I$14:$I$18</c:f>
              <c:strCache>
                <c:ptCount val="5"/>
                <c:pt idx="0">
                  <c:v>All of the time</c:v>
                </c:pt>
                <c:pt idx="1">
                  <c:v>Often</c:v>
                </c:pt>
                <c:pt idx="2">
                  <c:v>Sometimes</c:v>
                </c:pt>
                <c:pt idx="3">
                  <c:v>Rarely</c:v>
                </c:pt>
                <c:pt idx="4">
                  <c:v>Never</c:v>
                </c:pt>
              </c:strCache>
            </c:strRef>
          </c:cat>
          <c:val>
            <c:numRef>
              <c:f>'Win-Win Sustainable Partnership'!$J$14:$J$18</c:f>
              <c:numCache>
                <c:formatCode>General</c:formatCode>
                <c:ptCount val="5"/>
                <c:pt idx="0">
                  <c:v>0.438</c:v>
                </c:pt>
                <c:pt idx="1">
                  <c:v>0.25600000000000001</c:v>
                </c:pt>
                <c:pt idx="2">
                  <c:v>0.20699999999999999</c:v>
                </c:pt>
                <c:pt idx="3">
                  <c:v>5.8000000000000003E-2</c:v>
                </c:pt>
                <c:pt idx="4">
                  <c:v>4.1000000000000002E-2</c:v>
                </c:pt>
              </c:numCache>
            </c:numRef>
          </c:val>
          <c:extLst>
            <c:ext xmlns:c16="http://schemas.microsoft.com/office/drawing/2014/chart" uri="{C3380CC4-5D6E-409C-BE32-E72D297353CC}">
              <c16:uniqueId val="{00000001-1D36-4453-81C4-D9D527017C6A}"/>
            </c:ext>
          </c:extLst>
        </c:ser>
        <c:dLbls>
          <c:dLblPos val="inBase"/>
          <c:showLegendKey val="0"/>
          <c:showVal val="1"/>
          <c:showCatName val="0"/>
          <c:showSerName val="0"/>
          <c:showPercent val="0"/>
          <c:showBubbleSize val="0"/>
        </c:dLbls>
        <c:gapWidth val="150"/>
        <c:axId val="506467904"/>
        <c:axId val="461438432"/>
      </c:barChart>
      <c:catAx>
        <c:axId val="506463728"/>
        <c:scaling>
          <c:orientation val="maxMin"/>
        </c:scaling>
        <c:delete val="0"/>
        <c:axPos val="r"/>
        <c:numFmt formatCode="General" sourceLinked="1"/>
        <c:majorTickMark val="none"/>
        <c:minorTickMark val="none"/>
        <c:tickLblPos val="high"/>
        <c:crossAx val="461437472"/>
        <c:crosses val="autoZero"/>
        <c:auto val="1"/>
        <c:lblAlgn val="ctr"/>
        <c:lblOffset val="100"/>
        <c:tickLblSkip val="1"/>
        <c:noMultiLvlLbl val="0"/>
      </c:catAx>
      <c:valAx>
        <c:axId val="461437472"/>
        <c:scaling>
          <c:orientation val="maxMin"/>
          <c:max val="1"/>
          <c:min val="-1"/>
        </c:scaling>
        <c:delete val="1"/>
        <c:axPos val="t"/>
        <c:majorGridlines/>
        <c:numFmt formatCode="General" sourceLinked="1"/>
        <c:majorTickMark val="out"/>
        <c:minorTickMark val="none"/>
        <c:tickLblPos val="nextTo"/>
        <c:crossAx val="506463728"/>
        <c:crosses val="autoZero"/>
        <c:crossBetween val="between"/>
      </c:valAx>
      <c:valAx>
        <c:axId val="461438432"/>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506467904"/>
        <c:crosses val="max"/>
        <c:crossBetween val="between"/>
      </c:valAx>
      <c:catAx>
        <c:axId val="506467904"/>
        <c:scaling>
          <c:orientation val="maxMin"/>
        </c:scaling>
        <c:delete val="1"/>
        <c:axPos val="r"/>
        <c:numFmt formatCode="General" sourceLinked="1"/>
        <c:majorTickMark val="out"/>
        <c:minorTickMark val="none"/>
        <c:tickLblPos val="nextTo"/>
        <c:crossAx val="461438432"/>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Conflicting Demands*</a:t>
            </a:r>
          </a:p>
        </c:rich>
      </c:tx>
      <c:overlay val="0"/>
    </c:title>
    <c:autoTitleDeleted val="0"/>
    <c:plotArea>
      <c:layout/>
      <c:barChart>
        <c:barDir val="bar"/>
        <c:grouping val="clustered"/>
        <c:varyColors val="0"/>
        <c:ser>
          <c:idx val="0"/>
          <c:order val="0"/>
          <c:tx>
            <c:v>Sporting Goods (n=781)</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Partnership'!$I$53:$I$56</c:f>
              <c:strCache>
                <c:ptCount val="4"/>
                <c:pt idx="0">
                  <c:v>Other demands</c:v>
                </c:pt>
                <c:pt idx="1">
                  <c:v>Demands conflicted with FOB/pricing of order</c:v>
                </c:pt>
                <c:pt idx="2">
                  <c:v>Demands conflicted with available production time</c:v>
                </c:pt>
                <c:pt idx="3">
                  <c:v>No conflicting demands were made</c:v>
                </c:pt>
              </c:strCache>
            </c:strRef>
          </c:cat>
          <c:val>
            <c:numRef>
              <c:f>'Win-Win Sustainable Partnership'!$J$53:$J$56</c:f>
              <c:numCache>
                <c:formatCode>General</c:formatCode>
                <c:ptCount val="4"/>
                <c:pt idx="0">
                  <c:v>1.4999999999999999E-2</c:v>
                </c:pt>
                <c:pt idx="1">
                  <c:v>7.8E-2</c:v>
                </c:pt>
                <c:pt idx="2">
                  <c:v>9.6000000000000002E-2</c:v>
                </c:pt>
                <c:pt idx="3">
                  <c:v>0.84299999999999997</c:v>
                </c:pt>
              </c:numCache>
            </c:numRef>
          </c:val>
          <c:extLst>
            <c:ext xmlns:c16="http://schemas.microsoft.com/office/drawing/2014/chart" uri="{C3380CC4-5D6E-409C-BE32-E72D297353CC}">
              <c16:uniqueId val="{00000001-3F28-451D-A650-D431FF50C1F4}"/>
            </c:ext>
          </c:extLst>
        </c:ser>
        <c:ser>
          <c:idx val="1"/>
          <c:order val="1"/>
          <c:tx>
            <c:v>SanMar Overall Ratings (n=54)</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Partnership'!$I$53:$I$56</c:f>
              <c:strCache>
                <c:ptCount val="4"/>
                <c:pt idx="0">
                  <c:v>Other demands</c:v>
                </c:pt>
                <c:pt idx="1">
                  <c:v>Demands conflicted with FOB/pricing of order</c:v>
                </c:pt>
                <c:pt idx="2">
                  <c:v>Demands conflicted with available production time</c:v>
                </c:pt>
                <c:pt idx="3">
                  <c:v>No conflicting demands were made</c:v>
                </c:pt>
              </c:strCache>
            </c:strRef>
          </c:cat>
          <c:val>
            <c:numRef>
              <c:f>'Win-Win Sustainable Partnership'!$K$53:$K$56</c:f>
              <c:numCache>
                <c:formatCode>General</c:formatCode>
                <c:ptCount val="4"/>
                <c:pt idx="0">
                  <c:v>0</c:v>
                </c:pt>
                <c:pt idx="1">
                  <c:v>5.5555555555555552E-2</c:v>
                </c:pt>
                <c:pt idx="2">
                  <c:v>3.7037037037037035E-2</c:v>
                </c:pt>
                <c:pt idx="3">
                  <c:v>0.92592592592592593</c:v>
                </c:pt>
              </c:numCache>
            </c:numRef>
          </c:val>
          <c:extLst>
            <c:ext xmlns:c16="http://schemas.microsoft.com/office/drawing/2014/chart" uri="{C3380CC4-5D6E-409C-BE32-E72D297353CC}">
              <c16:uniqueId val="{00000002-3F28-451D-A650-D431FF50C1F4}"/>
            </c:ext>
          </c:extLst>
        </c:ser>
        <c:dLbls>
          <c:dLblPos val="outEnd"/>
          <c:showLegendKey val="0"/>
          <c:showVal val="1"/>
          <c:showCatName val="0"/>
          <c:showSerName val="0"/>
          <c:showPercent val="0"/>
          <c:showBubbleSize val="0"/>
        </c:dLbls>
        <c:gapWidth val="150"/>
        <c:axId val="506475328"/>
        <c:axId val="461440352"/>
      </c:barChart>
      <c:catAx>
        <c:axId val="506475328"/>
        <c:scaling>
          <c:orientation val="minMax"/>
        </c:scaling>
        <c:delete val="0"/>
        <c:axPos val="l"/>
        <c:numFmt formatCode="General" sourceLinked="1"/>
        <c:majorTickMark val="out"/>
        <c:minorTickMark val="none"/>
        <c:tickLblPos val="nextTo"/>
        <c:crossAx val="461440352"/>
        <c:crosses val="autoZero"/>
        <c:auto val="1"/>
        <c:lblAlgn val="ctr"/>
        <c:lblOffset val="100"/>
        <c:noMultiLvlLbl val="0"/>
      </c:catAx>
      <c:valAx>
        <c:axId val="461440352"/>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50647532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Sustainability Impacts of Conflicting Demands*</a:t>
            </a:r>
          </a:p>
        </c:rich>
      </c:tx>
      <c:overlay val="0"/>
    </c:title>
    <c:autoTitleDeleted val="0"/>
    <c:plotArea>
      <c:layout/>
      <c:barChart>
        <c:barDir val="col"/>
        <c:grouping val="clustered"/>
        <c:varyColors val="0"/>
        <c:ser>
          <c:idx val="1"/>
          <c:order val="0"/>
          <c:tx>
            <c:v>No Impact</c:v>
          </c:tx>
          <c:spPr>
            <a:solidFill>
              <a:srgbClr val="70AD47"/>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Partnership'!$I$77:$I$101</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c:v>
                </c:pt>
                <c:pt idx="17">
                  <c:v>Reduced on-time delivery</c:v>
                </c:pt>
                <c:pt idx="18">
                  <c:v>Strained working relationships with factories</c:v>
                </c:pt>
                <c:pt idx="20">
                  <c:v>Use of hazardous chemicals</c:v>
                </c:pt>
                <c:pt idx="21">
                  <c:v>Wasted raw materials</c:v>
                </c:pt>
                <c:pt idx="22">
                  <c:v>Increased water usage</c:v>
                </c:pt>
                <c:pt idx="24">
                  <c:v>Other Impacts</c:v>
                </c:pt>
              </c:strCache>
            </c:strRef>
          </c:cat>
          <c:val>
            <c:numRef>
              <c:f>'Win-Win Sustainable Partnership'!$K$77:$K$101</c:f>
              <c:numCache>
                <c:formatCode>General</c:formatCode>
                <c:ptCount val="25"/>
              </c:numCache>
            </c:numRef>
          </c:val>
          <c:extLst>
            <c:ext xmlns:c16="http://schemas.microsoft.com/office/drawing/2014/chart" uri="{C3380CC4-5D6E-409C-BE32-E72D297353CC}">
              <c16:uniqueId val="{00000002-6DD3-4A92-B5C7-C4A1B39FF9F4}"/>
            </c:ext>
          </c:extLst>
        </c:ser>
        <c:ser>
          <c:idx val="2"/>
          <c:order val="1"/>
          <c:tx>
            <c:v>Social Impacts</c:v>
          </c:tx>
          <c:spPr>
            <a:solidFill>
              <a:srgbClr val="7030A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'Win-Win Sustainable Partnership'!$L$77:$L$101</c:f>
              <c:numCache>
                <c:formatCode>General</c:formatCode>
                <c:ptCount val="25"/>
              </c:numCache>
            </c:numRef>
          </c:val>
          <c:extLst>
            <c:ext xmlns:c16="http://schemas.microsoft.com/office/drawing/2014/chart" uri="{C3380CC4-5D6E-409C-BE32-E72D297353CC}">
              <c16:uniqueId val="{00000003-6DD3-4A92-B5C7-C4A1B39FF9F4}"/>
            </c:ext>
          </c:extLst>
        </c:ser>
        <c:ser>
          <c:idx val="3"/>
          <c:order val="2"/>
          <c:tx>
            <c:v>Business Impacts</c:v>
          </c:tx>
          <c:spPr>
            <a:solidFill>
              <a:srgbClr val="660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'Win-Win Sustainable Partnership'!$M$77:$M$101</c:f>
              <c:numCache>
                <c:formatCode>General</c:formatCode>
                <c:ptCount val="25"/>
              </c:numCache>
            </c:numRef>
          </c:val>
          <c:extLst>
            <c:ext xmlns:c16="http://schemas.microsoft.com/office/drawing/2014/chart" uri="{C3380CC4-5D6E-409C-BE32-E72D297353CC}">
              <c16:uniqueId val="{00000004-6DD3-4A92-B5C7-C4A1B39FF9F4}"/>
            </c:ext>
          </c:extLst>
        </c:ser>
        <c:dLbls>
          <c:showLegendKey val="0"/>
          <c:showVal val="0"/>
          <c:showCatName val="0"/>
          <c:showSerName val="0"/>
          <c:showPercent val="0"/>
          <c:showBubbleSize val="0"/>
        </c:dLbls>
        <c:gapWidth val="75"/>
        <c:overlap val="100"/>
        <c:axId val="506476256"/>
        <c:axId val="457327504"/>
      </c:barChart>
      <c:barChart>
        <c:barDir val="col"/>
        <c:grouping val="clustered"/>
        <c:varyColors val="0"/>
        <c:ser>
          <c:idx val="4"/>
          <c:order val="3"/>
          <c:tx>
            <c:v>Environmental Impacts</c:v>
          </c:tx>
          <c:spPr>
            <a:solidFill>
              <a:srgbClr val="0070C0"/>
            </a:solidFill>
          </c:spPr>
          <c:invertIfNegative val="0"/>
          <c:dPt>
            <c:idx val="0"/>
            <c:invertIfNegative val="0"/>
            <c:bubble3D val="0"/>
            <c:spPr>
              <a:solidFill>
                <a:schemeClr val="accent6"/>
              </a:solidFill>
            </c:spPr>
            <c:extLst>
              <c:ext xmlns:c16="http://schemas.microsoft.com/office/drawing/2014/chart" uri="{C3380CC4-5D6E-409C-BE32-E72D297353CC}">
                <c16:uniqueId val="{00000018-6DD3-4A92-B5C7-C4A1B39FF9F4}"/>
              </c:ext>
            </c:extLst>
          </c:dPt>
          <c:dPt>
            <c:idx val="2"/>
            <c:invertIfNegative val="0"/>
            <c:bubble3D val="0"/>
            <c:spPr>
              <a:solidFill>
                <a:srgbClr val="7030A0"/>
              </a:solidFill>
            </c:spPr>
            <c:extLst>
              <c:ext xmlns:c16="http://schemas.microsoft.com/office/drawing/2014/chart" uri="{C3380CC4-5D6E-409C-BE32-E72D297353CC}">
                <c16:uniqueId val="{00000010-6DD3-4A92-B5C7-C4A1B39FF9F4}"/>
              </c:ext>
            </c:extLst>
          </c:dPt>
          <c:dPt>
            <c:idx val="3"/>
            <c:invertIfNegative val="0"/>
            <c:bubble3D val="0"/>
            <c:spPr>
              <a:solidFill>
                <a:srgbClr val="7030A0"/>
              </a:solidFill>
            </c:spPr>
            <c:extLst>
              <c:ext xmlns:c16="http://schemas.microsoft.com/office/drawing/2014/chart" uri="{C3380CC4-5D6E-409C-BE32-E72D297353CC}">
                <c16:uniqueId val="{00000011-6DD3-4A92-B5C7-C4A1B39FF9F4}"/>
              </c:ext>
            </c:extLst>
          </c:dPt>
          <c:dPt>
            <c:idx val="4"/>
            <c:invertIfNegative val="0"/>
            <c:bubble3D val="0"/>
            <c:spPr>
              <a:solidFill>
                <a:srgbClr val="7030A0"/>
              </a:solidFill>
            </c:spPr>
            <c:extLst>
              <c:ext xmlns:c16="http://schemas.microsoft.com/office/drawing/2014/chart" uri="{C3380CC4-5D6E-409C-BE32-E72D297353CC}">
                <c16:uniqueId val="{00000012-6DD3-4A92-B5C7-C4A1B39FF9F4}"/>
              </c:ext>
            </c:extLst>
          </c:dPt>
          <c:dPt>
            <c:idx val="5"/>
            <c:invertIfNegative val="0"/>
            <c:bubble3D val="0"/>
            <c:spPr>
              <a:solidFill>
                <a:srgbClr val="7030A0"/>
              </a:solidFill>
            </c:spPr>
            <c:extLst>
              <c:ext xmlns:c16="http://schemas.microsoft.com/office/drawing/2014/chart" uri="{C3380CC4-5D6E-409C-BE32-E72D297353CC}">
                <c16:uniqueId val="{00000013-6DD3-4A92-B5C7-C4A1B39FF9F4}"/>
              </c:ext>
            </c:extLst>
          </c:dPt>
          <c:dPt>
            <c:idx val="6"/>
            <c:invertIfNegative val="0"/>
            <c:bubble3D val="0"/>
            <c:spPr>
              <a:solidFill>
                <a:srgbClr val="7030A0"/>
              </a:solidFill>
            </c:spPr>
            <c:extLst>
              <c:ext xmlns:c16="http://schemas.microsoft.com/office/drawing/2014/chart" uri="{C3380CC4-5D6E-409C-BE32-E72D297353CC}">
                <c16:uniqueId val="{00000014-6DD3-4A92-B5C7-C4A1B39FF9F4}"/>
              </c:ext>
            </c:extLst>
          </c:dPt>
          <c:dPt>
            <c:idx val="7"/>
            <c:invertIfNegative val="0"/>
            <c:bubble3D val="0"/>
            <c:spPr>
              <a:solidFill>
                <a:srgbClr val="7030A0"/>
              </a:solidFill>
            </c:spPr>
            <c:extLst>
              <c:ext xmlns:c16="http://schemas.microsoft.com/office/drawing/2014/chart" uri="{C3380CC4-5D6E-409C-BE32-E72D297353CC}">
                <c16:uniqueId val="{00000015-6DD3-4A92-B5C7-C4A1B39FF9F4}"/>
              </c:ext>
            </c:extLst>
          </c:dPt>
          <c:dPt>
            <c:idx val="8"/>
            <c:invertIfNegative val="0"/>
            <c:bubble3D val="0"/>
            <c:spPr>
              <a:solidFill>
                <a:srgbClr val="7030A0"/>
              </a:solidFill>
            </c:spPr>
            <c:extLst>
              <c:ext xmlns:c16="http://schemas.microsoft.com/office/drawing/2014/chart" uri="{C3380CC4-5D6E-409C-BE32-E72D297353CC}">
                <c16:uniqueId val="{00000016-6DD3-4A92-B5C7-C4A1B39FF9F4}"/>
              </c:ext>
            </c:extLst>
          </c:dPt>
          <c:dPt>
            <c:idx val="9"/>
            <c:invertIfNegative val="0"/>
            <c:bubble3D val="0"/>
            <c:spPr>
              <a:solidFill>
                <a:srgbClr val="7030A0"/>
              </a:solidFill>
            </c:spPr>
            <c:extLst>
              <c:ext xmlns:c16="http://schemas.microsoft.com/office/drawing/2014/chart" uri="{C3380CC4-5D6E-409C-BE32-E72D297353CC}">
                <c16:uniqueId val="{00000017-6DD3-4A92-B5C7-C4A1B39FF9F4}"/>
              </c:ext>
            </c:extLst>
          </c:dPt>
          <c:dPt>
            <c:idx val="11"/>
            <c:invertIfNegative val="0"/>
            <c:bubble3D val="0"/>
            <c:spPr>
              <a:solidFill>
                <a:srgbClr val="660033"/>
              </a:solidFill>
            </c:spPr>
            <c:extLst>
              <c:ext xmlns:c16="http://schemas.microsoft.com/office/drawing/2014/chart" uri="{C3380CC4-5D6E-409C-BE32-E72D297353CC}">
                <c16:uniqueId val="{00000008-6DD3-4A92-B5C7-C4A1B39FF9F4}"/>
              </c:ext>
            </c:extLst>
          </c:dPt>
          <c:dPt>
            <c:idx val="12"/>
            <c:invertIfNegative val="0"/>
            <c:bubble3D val="0"/>
            <c:spPr>
              <a:solidFill>
                <a:srgbClr val="660033"/>
              </a:solidFill>
            </c:spPr>
            <c:extLst>
              <c:ext xmlns:c16="http://schemas.microsoft.com/office/drawing/2014/chart" uri="{C3380CC4-5D6E-409C-BE32-E72D297353CC}">
                <c16:uniqueId val="{00000009-6DD3-4A92-B5C7-C4A1B39FF9F4}"/>
              </c:ext>
            </c:extLst>
          </c:dPt>
          <c:dPt>
            <c:idx val="13"/>
            <c:invertIfNegative val="0"/>
            <c:bubble3D val="0"/>
            <c:spPr>
              <a:solidFill>
                <a:srgbClr val="660033"/>
              </a:solidFill>
            </c:spPr>
            <c:extLst>
              <c:ext xmlns:c16="http://schemas.microsoft.com/office/drawing/2014/chart" uri="{C3380CC4-5D6E-409C-BE32-E72D297353CC}">
                <c16:uniqueId val="{0000000A-6DD3-4A92-B5C7-C4A1B39FF9F4}"/>
              </c:ext>
            </c:extLst>
          </c:dPt>
          <c:dPt>
            <c:idx val="14"/>
            <c:invertIfNegative val="0"/>
            <c:bubble3D val="0"/>
            <c:spPr>
              <a:solidFill>
                <a:srgbClr val="660033"/>
              </a:solidFill>
            </c:spPr>
            <c:extLst>
              <c:ext xmlns:c16="http://schemas.microsoft.com/office/drawing/2014/chart" uri="{C3380CC4-5D6E-409C-BE32-E72D297353CC}">
                <c16:uniqueId val="{0000000B-6DD3-4A92-B5C7-C4A1B39FF9F4}"/>
              </c:ext>
            </c:extLst>
          </c:dPt>
          <c:dPt>
            <c:idx val="15"/>
            <c:invertIfNegative val="0"/>
            <c:bubble3D val="0"/>
            <c:spPr>
              <a:solidFill>
                <a:srgbClr val="660033"/>
              </a:solidFill>
            </c:spPr>
            <c:extLst>
              <c:ext xmlns:c16="http://schemas.microsoft.com/office/drawing/2014/chart" uri="{C3380CC4-5D6E-409C-BE32-E72D297353CC}">
                <c16:uniqueId val="{0000000C-6DD3-4A92-B5C7-C4A1B39FF9F4}"/>
              </c:ext>
            </c:extLst>
          </c:dPt>
          <c:dPt>
            <c:idx val="16"/>
            <c:invertIfNegative val="0"/>
            <c:bubble3D val="0"/>
            <c:spPr>
              <a:solidFill>
                <a:srgbClr val="660033"/>
              </a:solidFill>
            </c:spPr>
            <c:extLst>
              <c:ext xmlns:c16="http://schemas.microsoft.com/office/drawing/2014/chart" uri="{C3380CC4-5D6E-409C-BE32-E72D297353CC}">
                <c16:uniqueId val="{0000000D-6DD3-4A92-B5C7-C4A1B39FF9F4}"/>
              </c:ext>
            </c:extLst>
          </c:dPt>
          <c:dPt>
            <c:idx val="17"/>
            <c:invertIfNegative val="0"/>
            <c:bubble3D val="0"/>
            <c:spPr>
              <a:solidFill>
                <a:srgbClr val="660033"/>
              </a:solidFill>
            </c:spPr>
            <c:extLst>
              <c:ext xmlns:c16="http://schemas.microsoft.com/office/drawing/2014/chart" uri="{C3380CC4-5D6E-409C-BE32-E72D297353CC}">
                <c16:uniqueId val="{0000000E-6DD3-4A92-B5C7-C4A1B39FF9F4}"/>
              </c:ext>
            </c:extLst>
          </c:dPt>
          <c:dPt>
            <c:idx val="18"/>
            <c:invertIfNegative val="0"/>
            <c:bubble3D val="0"/>
            <c:spPr>
              <a:solidFill>
                <a:srgbClr val="660033"/>
              </a:solidFill>
            </c:spPr>
            <c:extLst>
              <c:ext xmlns:c16="http://schemas.microsoft.com/office/drawing/2014/chart" uri="{C3380CC4-5D6E-409C-BE32-E72D297353CC}">
                <c16:uniqueId val="{0000000F-6DD3-4A92-B5C7-C4A1B39FF9F4}"/>
              </c:ext>
            </c:extLst>
          </c:dPt>
          <c:dPt>
            <c:idx val="20"/>
            <c:invertIfNegative val="0"/>
            <c:bubble3D val="0"/>
            <c:spPr>
              <a:solidFill>
                <a:srgbClr val="333300"/>
              </a:solidFill>
            </c:spPr>
            <c:extLst>
              <c:ext xmlns:c16="http://schemas.microsoft.com/office/drawing/2014/chart" uri="{C3380CC4-5D6E-409C-BE32-E72D297353CC}">
                <c16:uniqueId val="{00000007-6DD3-4A92-B5C7-C4A1B39FF9F4}"/>
              </c:ext>
            </c:extLst>
          </c:dPt>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Partnership'!$I$77:$I$101</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c:v>
                </c:pt>
                <c:pt idx="17">
                  <c:v>Reduced on-time delivery</c:v>
                </c:pt>
                <c:pt idx="18">
                  <c:v>Strained working relationships with factories</c:v>
                </c:pt>
                <c:pt idx="20">
                  <c:v>Use of hazardous chemicals</c:v>
                </c:pt>
                <c:pt idx="21">
                  <c:v>Wasted raw materials</c:v>
                </c:pt>
                <c:pt idx="22">
                  <c:v>Increased water usage</c:v>
                </c:pt>
                <c:pt idx="24">
                  <c:v>Other Impacts</c:v>
                </c:pt>
              </c:strCache>
            </c:strRef>
          </c:cat>
          <c:val>
            <c:numRef>
              <c:f>'Win-Win Sustainable Partnership'!$N$77:$N$101</c:f>
              <c:numCache>
                <c:formatCode>General</c:formatCode>
                <c:ptCount val="25"/>
                <c:pt idx="0">
                  <c:v>0.5</c:v>
                </c:pt>
                <c:pt idx="2">
                  <c:v>0</c:v>
                </c:pt>
                <c:pt idx="3">
                  <c:v>0</c:v>
                </c:pt>
                <c:pt idx="4">
                  <c:v>0</c:v>
                </c:pt>
                <c:pt idx="5">
                  <c:v>0</c:v>
                </c:pt>
                <c:pt idx="6">
                  <c:v>0</c:v>
                </c:pt>
                <c:pt idx="7">
                  <c:v>0</c:v>
                </c:pt>
                <c:pt idx="8">
                  <c:v>0</c:v>
                </c:pt>
                <c:pt idx="9">
                  <c:v>0</c:v>
                </c:pt>
                <c:pt idx="11">
                  <c:v>0</c:v>
                </c:pt>
                <c:pt idx="12">
                  <c:v>0</c:v>
                </c:pt>
                <c:pt idx="13">
                  <c:v>0.25</c:v>
                </c:pt>
                <c:pt idx="14">
                  <c:v>0</c:v>
                </c:pt>
                <c:pt idx="15">
                  <c:v>0.5</c:v>
                </c:pt>
                <c:pt idx="16">
                  <c:v>0.25</c:v>
                </c:pt>
                <c:pt idx="17">
                  <c:v>0</c:v>
                </c:pt>
                <c:pt idx="18">
                  <c:v>0</c:v>
                </c:pt>
                <c:pt idx="20">
                  <c:v>0</c:v>
                </c:pt>
                <c:pt idx="21">
                  <c:v>0.25</c:v>
                </c:pt>
                <c:pt idx="22">
                  <c:v>0</c:v>
                </c:pt>
                <c:pt idx="24">
                  <c:v>0</c:v>
                </c:pt>
              </c:numCache>
            </c:numRef>
          </c:val>
          <c:extLst>
            <c:ext xmlns:c16="http://schemas.microsoft.com/office/drawing/2014/chart" uri="{C3380CC4-5D6E-409C-BE32-E72D297353CC}">
              <c16:uniqueId val="{00000005-6DD3-4A92-B5C7-C4A1B39FF9F4}"/>
            </c:ext>
          </c:extLst>
        </c:ser>
        <c:ser>
          <c:idx val="5"/>
          <c:order val="4"/>
          <c:tx>
            <c:v>Sporting Goods (n=123)</c:v>
          </c:tx>
          <c:spPr>
            <a:solidFill>
              <a:srgbClr val="7F7F7F"/>
            </a:solidFill>
          </c:spPr>
          <c:invertIfNegative val="0"/>
          <c:cat>
            <c:strRef>
              <c:f>'Win-Win Sustainable Partnership'!$I$77:$I$101</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c:v>
                </c:pt>
                <c:pt idx="17">
                  <c:v>Reduced on-time delivery</c:v>
                </c:pt>
                <c:pt idx="18">
                  <c:v>Strained working relationships with factories</c:v>
                </c:pt>
                <c:pt idx="20">
                  <c:v>Use of hazardous chemicals</c:v>
                </c:pt>
                <c:pt idx="21">
                  <c:v>Wasted raw materials</c:v>
                </c:pt>
                <c:pt idx="22">
                  <c:v>Increased water usage</c:v>
                </c:pt>
                <c:pt idx="24">
                  <c:v>Other Impacts</c:v>
                </c:pt>
              </c:strCache>
            </c:strRef>
          </c:cat>
          <c:val>
            <c:numRef>
              <c:f>'Win-Win Sustainable Partnership'!$O$77:$O$101</c:f>
              <c:numCache>
                <c:formatCode>General</c:formatCode>
                <c:ptCount val="25"/>
                <c:pt idx="0">
                  <c:v>0.22</c:v>
                </c:pt>
                <c:pt idx="2">
                  <c:v>0.252</c:v>
                </c:pt>
                <c:pt idx="3">
                  <c:v>9.8000000000000004E-2</c:v>
                </c:pt>
                <c:pt idx="4">
                  <c:v>0.114</c:v>
                </c:pt>
                <c:pt idx="5">
                  <c:v>8.0000000000000002E-3</c:v>
                </c:pt>
                <c:pt idx="6">
                  <c:v>0.13800000000000001</c:v>
                </c:pt>
                <c:pt idx="7">
                  <c:v>0.309</c:v>
                </c:pt>
                <c:pt idx="8">
                  <c:v>0.13800000000000001</c:v>
                </c:pt>
                <c:pt idx="9">
                  <c:v>4.9000000000000002E-2</c:v>
                </c:pt>
                <c:pt idx="11">
                  <c:v>0.17899999999999999</c:v>
                </c:pt>
                <c:pt idx="12">
                  <c:v>0.106</c:v>
                </c:pt>
                <c:pt idx="13">
                  <c:v>0.317</c:v>
                </c:pt>
                <c:pt idx="14">
                  <c:v>8.1000000000000003E-2</c:v>
                </c:pt>
                <c:pt idx="15">
                  <c:v>0.22</c:v>
                </c:pt>
                <c:pt idx="16">
                  <c:v>0.48</c:v>
                </c:pt>
                <c:pt idx="17">
                  <c:v>0.187</c:v>
                </c:pt>
                <c:pt idx="18">
                  <c:v>5.7000000000000002E-2</c:v>
                </c:pt>
                <c:pt idx="20">
                  <c:v>0</c:v>
                </c:pt>
                <c:pt idx="21">
                  <c:v>0.154</c:v>
                </c:pt>
                <c:pt idx="22">
                  <c:v>3.3000000000000002E-2</c:v>
                </c:pt>
                <c:pt idx="24">
                  <c:v>1.6E-2</c:v>
                </c:pt>
              </c:numCache>
            </c:numRef>
          </c:val>
          <c:extLst>
            <c:ext xmlns:c16="http://schemas.microsoft.com/office/drawing/2014/chart" uri="{C3380CC4-5D6E-409C-BE32-E72D297353CC}">
              <c16:uniqueId val="{00000006-6DD3-4A92-B5C7-C4A1B39FF9F4}"/>
            </c:ext>
          </c:extLst>
        </c:ser>
        <c:dLbls>
          <c:showLegendKey val="0"/>
          <c:showVal val="0"/>
          <c:showCatName val="0"/>
          <c:showSerName val="0"/>
          <c:showPercent val="0"/>
          <c:showBubbleSize val="0"/>
        </c:dLbls>
        <c:gapWidth val="75"/>
        <c:axId val="506466048"/>
        <c:axId val="457326064"/>
      </c:barChart>
      <c:catAx>
        <c:axId val="506476256"/>
        <c:scaling>
          <c:orientation val="minMax"/>
        </c:scaling>
        <c:delete val="0"/>
        <c:axPos val="b"/>
        <c:numFmt formatCode="General" sourceLinked="1"/>
        <c:majorTickMark val="none"/>
        <c:minorTickMark val="none"/>
        <c:tickLblPos val="nextTo"/>
        <c:crossAx val="457327504"/>
        <c:crosses val="autoZero"/>
        <c:auto val="1"/>
        <c:lblAlgn val="ctr"/>
        <c:lblOffset val="100"/>
        <c:noMultiLvlLbl val="0"/>
      </c:catAx>
      <c:valAx>
        <c:axId val="457327504"/>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506476256"/>
        <c:crosses val="autoZero"/>
        <c:crossBetween val="between"/>
      </c:valAx>
      <c:valAx>
        <c:axId val="457326064"/>
        <c:scaling>
          <c:orientation val="minMax"/>
          <c:max val="1"/>
          <c:min val="0"/>
        </c:scaling>
        <c:delete val="1"/>
        <c:axPos val="r"/>
        <c:numFmt formatCode="General" sourceLinked="1"/>
        <c:majorTickMark val="out"/>
        <c:minorTickMark val="none"/>
        <c:tickLblPos val="nextTo"/>
        <c:crossAx val="506466048"/>
        <c:crosses val="max"/>
        <c:crossBetween val="between"/>
      </c:valAx>
      <c:catAx>
        <c:axId val="506466048"/>
        <c:scaling>
          <c:orientation val="minMax"/>
        </c:scaling>
        <c:delete val="1"/>
        <c:axPos val="b"/>
        <c:numFmt formatCode="General" sourceLinked="1"/>
        <c:majorTickMark val="out"/>
        <c:minorTickMark val="none"/>
        <c:tickLblPos val="nextTo"/>
        <c:crossAx val="457326064"/>
        <c:crosses val="autoZero"/>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Buyer enforced its expectations*</a:t>
            </a:r>
          </a:p>
        </c:rich>
      </c:tx>
      <c:overlay val="0"/>
    </c:title>
    <c:autoTitleDeleted val="0"/>
    <c:plotArea>
      <c:layout/>
      <c:barChart>
        <c:barDir val="bar"/>
        <c:grouping val="clustered"/>
        <c:varyColors val="0"/>
        <c:ser>
          <c:idx val="1"/>
          <c:order val="1"/>
          <c:tx>
            <c:v>SanMar Overall Ratings (n=54)</c:v>
          </c:tx>
          <c:spPr>
            <a:solidFill>
              <a:srgbClr val="74993D"/>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Partnership'!$I$112:$I$114</c:f>
              <c:strCache>
                <c:ptCount val="3"/>
                <c:pt idx="0">
                  <c:v>Buyer enforced expectations for CSR/complianceyer</c:v>
                </c:pt>
                <c:pt idx="1">
                  <c:v>Buyer enforced  expectations for environmental sustainability</c:v>
                </c:pt>
                <c:pt idx="2">
                  <c:v>Buyer did not enforce expectations</c:v>
                </c:pt>
              </c:strCache>
            </c:strRef>
          </c:cat>
          <c:val>
            <c:numRef>
              <c:f>'Win-Win Sustainable Partnership'!$K$112:$K$114</c:f>
              <c:numCache>
                <c:formatCode>General</c:formatCode>
                <c:ptCount val="3"/>
                <c:pt idx="0">
                  <c:v>0.83333333333333337</c:v>
                </c:pt>
                <c:pt idx="1">
                  <c:v>0.35185185185185186</c:v>
                </c:pt>
                <c:pt idx="2">
                  <c:v>0.1111111111111111</c:v>
                </c:pt>
              </c:numCache>
            </c:numRef>
          </c:val>
          <c:extLst>
            <c:ext xmlns:c16="http://schemas.microsoft.com/office/drawing/2014/chart" uri="{C3380CC4-5D6E-409C-BE32-E72D297353CC}">
              <c16:uniqueId val="{00000002-D109-4556-B0DC-D06051611151}"/>
            </c:ext>
          </c:extLst>
        </c:ser>
        <c:dLbls>
          <c:dLblPos val="inBase"/>
          <c:showLegendKey val="0"/>
          <c:showVal val="1"/>
          <c:showCatName val="0"/>
          <c:showSerName val="0"/>
          <c:showPercent val="0"/>
          <c:showBubbleSize val="0"/>
        </c:dLbls>
        <c:gapWidth val="150"/>
        <c:axId val="506479968"/>
        <c:axId val="457329904"/>
      </c:barChart>
      <c:barChart>
        <c:barDir val="bar"/>
        <c:grouping val="clustered"/>
        <c:varyColors val="0"/>
        <c:ser>
          <c:idx val="0"/>
          <c:order val="0"/>
          <c:tx>
            <c:v>Sporting Goods (n=781)</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Partnership'!$I$112:$I$114</c:f>
              <c:strCache>
                <c:ptCount val="3"/>
                <c:pt idx="0">
                  <c:v>Buyer enforced expectations for CSR/complianceyer</c:v>
                </c:pt>
                <c:pt idx="1">
                  <c:v>Buyer enforced  expectations for environmental sustainability</c:v>
                </c:pt>
                <c:pt idx="2">
                  <c:v>Buyer did not enforce expectations</c:v>
                </c:pt>
              </c:strCache>
            </c:strRef>
          </c:cat>
          <c:val>
            <c:numRef>
              <c:f>'Win-Win Sustainable Partnership'!$J$112:$J$114</c:f>
              <c:numCache>
                <c:formatCode>General</c:formatCode>
                <c:ptCount val="3"/>
                <c:pt idx="0">
                  <c:v>0.73899999999999999</c:v>
                </c:pt>
                <c:pt idx="1">
                  <c:v>0.51200000000000001</c:v>
                </c:pt>
                <c:pt idx="2">
                  <c:v>0.16500000000000001</c:v>
                </c:pt>
              </c:numCache>
            </c:numRef>
          </c:val>
          <c:extLst>
            <c:ext xmlns:c16="http://schemas.microsoft.com/office/drawing/2014/chart" uri="{C3380CC4-5D6E-409C-BE32-E72D297353CC}">
              <c16:uniqueId val="{00000001-D109-4556-B0DC-D06051611151}"/>
            </c:ext>
          </c:extLst>
        </c:ser>
        <c:dLbls>
          <c:dLblPos val="inBase"/>
          <c:showLegendKey val="0"/>
          <c:showVal val="1"/>
          <c:showCatName val="0"/>
          <c:showSerName val="0"/>
          <c:showPercent val="0"/>
          <c:showBubbleSize val="0"/>
        </c:dLbls>
        <c:gapWidth val="150"/>
        <c:axId val="506491568"/>
        <c:axId val="457331344"/>
      </c:barChart>
      <c:catAx>
        <c:axId val="506479968"/>
        <c:scaling>
          <c:orientation val="maxMin"/>
        </c:scaling>
        <c:delete val="0"/>
        <c:axPos val="r"/>
        <c:numFmt formatCode="General" sourceLinked="1"/>
        <c:majorTickMark val="none"/>
        <c:minorTickMark val="none"/>
        <c:tickLblPos val="high"/>
        <c:crossAx val="457329904"/>
        <c:crosses val="autoZero"/>
        <c:auto val="1"/>
        <c:lblAlgn val="ctr"/>
        <c:lblOffset val="100"/>
        <c:tickLblSkip val="1"/>
        <c:noMultiLvlLbl val="0"/>
      </c:catAx>
      <c:valAx>
        <c:axId val="457329904"/>
        <c:scaling>
          <c:orientation val="maxMin"/>
          <c:max val="1"/>
          <c:min val="-1"/>
        </c:scaling>
        <c:delete val="1"/>
        <c:axPos val="t"/>
        <c:majorGridlines/>
        <c:numFmt formatCode="General" sourceLinked="1"/>
        <c:majorTickMark val="out"/>
        <c:minorTickMark val="none"/>
        <c:tickLblPos val="nextTo"/>
        <c:crossAx val="506479968"/>
        <c:crosses val="autoZero"/>
        <c:crossBetween val="between"/>
      </c:valAx>
      <c:valAx>
        <c:axId val="457331344"/>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506491568"/>
        <c:crosses val="max"/>
        <c:crossBetween val="between"/>
      </c:valAx>
      <c:catAx>
        <c:axId val="506491568"/>
        <c:scaling>
          <c:orientation val="maxMin"/>
        </c:scaling>
        <c:delete val="1"/>
        <c:axPos val="r"/>
        <c:numFmt formatCode="General" sourceLinked="1"/>
        <c:majorTickMark val="out"/>
        <c:minorTickMark val="none"/>
        <c:tickLblPos val="nextTo"/>
        <c:crossAx val="457331344"/>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Enforcement of CSR/Compliance*</a:t>
            </a:r>
          </a:p>
        </c:rich>
      </c:tx>
      <c:overlay val="0"/>
    </c:title>
    <c:autoTitleDeleted val="0"/>
    <c:plotArea>
      <c:layout/>
      <c:barChart>
        <c:barDir val="bar"/>
        <c:grouping val="clustered"/>
        <c:varyColors val="0"/>
        <c:ser>
          <c:idx val="1"/>
          <c:order val="1"/>
          <c:tx>
            <c:v>SanMar Overall Ratings (n=45)</c:v>
          </c:tx>
          <c:spPr>
            <a:solidFill>
              <a:srgbClr val="74993D"/>
            </a:solidFill>
          </c:spPr>
          <c:invertIfNegative val="0"/>
          <c:dLbls>
            <c:dLbl>
              <c:idx val="5"/>
              <c:layout>
                <c:manualLayout>
                  <c:x val="-5.11973575557390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BC-4796-9F9D-FC28CA4B22D3}"/>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Partnership'!$I$151:$I$156</c:f>
              <c:strCache>
                <c:ptCount val="6"/>
                <c:pt idx="0">
                  <c:v>Codes of conduct</c:v>
                </c:pt>
                <c:pt idx="1">
                  <c:v>Contractual terms</c:v>
                </c:pt>
                <c:pt idx="2">
                  <c:v>Factory self-assessments (including SLCP)</c:v>
                </c:pt>
                <c:pt idx="3">
                  <c:v>Factory audits and/or verifications (including verifications of SLCP self-assessments)</c:v>
                </c:pt>
                <c:pt idx="4">
                  <c:v>Corrective action plans</c:v>
                </c:pt>
                <c:pt idx="5">
                  <c:v>Other</c:v>
                </c:pt>
              </c:strCache>
            </c:strRef>
          </c:cat>
          <c:val>
            <c:numRef>
              <c:f>'Win-Win Sustainable Partnership'!$K$151:$K$156</c:f>
              <c:numCache>
                <c:formatCode>0.00%</c:formatCode>
                <c:ptCount val="6"/>
                <c:pt idx="0">
                  <c:v>0.8</c:v>
                </c:pt>
                <c:pt idx="1">
                  <c:v>0.51100000000000001</c:v>
                </c:pt>
                <c:pt idx="2">
                  <c:v>0.64400000000000002</c:v>
                </c:pt>
                <c:pt idx="3">
                  <c:v>0.91100000000000003</c:v>
                </c:pt>
                <c:pt idx="4">
                  <c:v>0.93300000000000005</c:v>
                </c:pt>
                <c:pt idx="5">
                  <c:v>0</c:v>
                </c:pt>
              </c:numCache>
            </c:numRef>
          </c:val>
          <c:extLst>
            <c:ext xmlns:c16="http://schemas.microsoft.com/office/drawing/2014/chart" uri="{C3380CC4-5D6E-409C-BE32-E72D297353CC}">
              <c16:uniqueId val="{00000002-F2D9-492A-BD96-1BF54DA26B9D}"/>
            </c:ext>
          </c:extLst>
        </c:ser>
        <c:dLbls>
          <c:dLblPos val="inBase"/>
          <c:showLegendKey val="0"/>
          <c:showVal val="1"/>
          <c:showCatName val="0"/>
          <c:showSerName val="0"/>
          <c:showPercent val="0"/>
          <c:showBubbleSize val="0"/>
        </c:dLbls>
        <c:gapWidth val="150"/>
        <c:axId val="506492960"/>
        <c:axId val="507060528"/>
      </c:barChart>
      <c:barChart>
        <c:barDir val="bar"/>
        <c:grouping val="clustered"/>
        <c:varyColors val="0"/>
        <c:ser>
          <c:idx val="0"/>
          <c:order val="0"/>
          <c:tx>
            <c:v>Sporting Goods (n=577)</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Partnership'!$I$151:$I$156</c:f>
              <c:strCache>
                <c:ptCount val="6"/>
                <c:pt idx="0">
                  <c:v>Codes of conduct</c:v>
                </c:pt>
                <c:pt idx="1">
                  <c:v>Contractual terms</c:v>
                </c:pt>
                <c:pt idx="2">
                  <c:v>Factory self-assessments (including SLCP)</c:v>
                </c:pt>
                <c:pt idx="3">
                  <c:v>Factory audits and/or verifications (including verifications of SLCP self-assessments)</c:v>
                </c:pt>
                <c:pt idx="4">
                  <c:v>Corrective action plans</c:v>
                </c:pt>
                <c:pt idx="5">
                  <c:v>Other</c:v>
                </c:pt>
              </c:strCache>
            </c:strRef>
          </c:cat>
          <c:val>
            <c:numRef>
              <c:f>'Win-Win Sustainable Partnership'!$J$151:$J$156</c:f>
              <c:numCache>
                <c:formatCode>General</c:formatCode>
                <c:ptCount val="6"/>
                <c:pt idx="0">
                  <c:v>0.83699999999999997</c:v>
                </c:pt>
                <c:pt idx="1">
                  <c:v>0.56200000000000006</c:v>
                </c:pt>
                <c:pt idx="2">
                  <c:v>0.71199999999999997</c:v>
                </c:pt>
                <c:pt idx="3">
                  <c:v>0.86</c:v>
                </c:pt>
                <c:pt idx="4">
                  <c:v>0.82499999999999996</c:v>
                </c:pt>
                <c:pt idx="5">
                  <c:v>5.0000000000000001E-3</c:v>
                </c:pt>
              </c:numCache>
            </c:numRef>
          </c:val>
          <c:extLst>
            <c:ext xmlns:c16="http://schemas.microsoft.com/office/drawing/2014/chart" uri="{C3380CC4-5D6E-409C-BE32-E72D297353CC}">
              <c16:uniqueId val="{00000001-F2D9-492A-BD96-1BF54DA26B9D}"/>
            </c:ext>
          </c:extLst>
        </c:ser>
        <c:dLbls>
          <c:dLblPos val="inBase"/>
          <c:showLegendKey val="0"/>
          <c:showVal val="1"/>
          <c:showCatName val="0"/>
          <c:showSerName val="0"/>
          <c:showPercent val="0"/>
          <c:showBubbleSize val="0"/>
        </c:dLbls>
        <c:gapWidth val="150"/>
        <c:axId val="503469456"/>
        <c:axId val="507061968"/>
      </c:barChart>
      <c:catAx>
        <c:axId val="506492960"/>
        <c:scaling>
          <c:orientation val="maxMin"/>
        </c:scaling>
        <c:delete val="0"/>
        <c:axPos val="r"/>
        <c:numFmt formatCode="General" sourceLinked="1"/>
        <c:majorTickMark val="none"/>
        <c:minorTickMark val="none"/>
        <c:tickLblPos val="high"/>
        <c:crossAx val="507060528"/>
        <c:crosses val="autoZero"/>
        <c:auto val="1"/>
        <c:lblAlgn val="ctr"/>
        <c:lblOffset val="100"/>
        <c:tickLblSkip val="1"/>
        <c:noMultiLvlLbl val="0"/>
      </c:catAx>
      <c:valAx>
        <c:axId val="507060528"/>
        <c:scaling>
          <c:orientation val="maxMin"/>
          <c:max val="1"/>
          <c:min val="-1"/>
        </c:scaling>
        <c:delete val="1"/>
        <c:axPos val="t"/>
        <c:majorGridlines/>
        <c:numFmt formatCode="0.00%" sourceLinked="1"/>
        <c:majorTickMark val="out"/>
        <c:minorTickMark val="none"/>
        <c:tickLblPos val="nextTo"/>
        <c:crossAx val="506492960"/>
        <c:crosses val="autoZero"/>
        <c:crossBetween val="between"/>
      </c:valAx>
      <c:valAx>
        <c:axId val="507061968"/>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503469456"/>
        <c:crosses val="max"/>
        <c:crossBetween val="between"/>
      </c:valAx>
      <c:catAx>
        <c:axId val="503469456"/>
        <c:scaling>
          <c:orientation val="maxMin"/>
        </c:scaling>
        <c:delete val="1"/>
        <c:axPos val="r"/>
        <c:numFmt formatCode="General" sourceLinked="1"/>
        <c:majorTickMark val="out"/>
        <c:minorTickMark val="none"/>
        <c:tickLblPos val="nextTo"/>
        <c:crossAx val="507061968"/>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of Suppliers Receiving Detailed Forecast*</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8166-4E4B-895F-CA5D6B5FCCE2}"/>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8166-4E4B-895F-CA5D6B5FCCE2}"/>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8166-4E4B-895F-CA5D6B5FCCE2}"/>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8166-4E4B-895F-CA5D6B5FCCE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94.3%</c:v>
              </c:pt>
              <c:pt idx="1">
                <c:v>No: 5.7%</c:v>
              </c:pt>
            </c:strLit>
          </c:cat>
          <c:val>
            <c:numRef>
              <c:f>'Planning and Forecasting'!$B$34:$B$35</c:f>
              <c:numCache>
                <c:formatCode>General</c:formatCode>
                <c:ptCount val="2"/>
                <c:pt idx="0">
                  <c:v>0.94339622641509435</c:v>
                </c:pt>
                <c:pt idx="1">
                  <c:v>5.6603773584905662E-2</c:v>
                </c:pt>
              </c:numCache>
            </c:numRef>
          </c:val>
          <c:extLst>
            <c:ext xmlns:c16="http://schemas.microsoft.com/office/drawing/2014/chart" uri="{C3380CC4-5D6E-409C-BE32-E72D297353CC}">
              <c16:uniqueId val="{00000001-8166-4E4B-895F-CA5D6B5FCCE2}"/>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Enforcement of Environmental and Safety Compliance*</a:t>
            </a:r>
          </a:p>
        </c:rich>
      </c:tx>
      <c:overlay val="0"/>
    </c:title>
    <c:autoTitleDeleted val="0"/>
    <c:plotArea>
      <c:layout/>
      <c:barChart>
        <c:barDir val="bar"/>
        <c:grouping val="clustered"/>
        <c:varyColors val="0"/>
        <c:ser>
          <c:idx val="1"/>
          <c:order val="1"/>
          <c:tx>
            <c:v>SanMar Overall Ratings (n=19)</c:v>
          </c:tx>
          <c:spPr>
            <a:solidFill>
              <a:srgbClr val="74993D"/>
            </a:solidFill>
          </c:spPr>
          <c:invertIfNegative val="0"/>
          <c:dLbls>
            <c:dLbl>
              <c:idx val="5"/>
              <c:layout>
                <c:manualLayout>
                  <c:x val="-4.95458298926508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9-4FFE-A8C7-6F9226734D3C}"/>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Partnership'!$I$191:$I$196</c:f>
              <c:strCache>
                <c:ptCount val="6"/>
                <c:pt idx="0">
                  <c:v>Codes of conduct</c:v>
                </c:pt>
                <c:pt idx="1">
                  <c:v>Contractual terms</c:v>
                </c:pt>
                <c:pt idx="2">
                  <c:v>Factory self-assessments (including SLCP)</c:v>
                </c:pt>
                <c:pt idx="3">
                  <c:v>Factory audits and/or verifications (including verifications of SLCP self-assessments)</c:v>
                </c:pt>
                <c:pt idx="4">
                  <c:v>Corrective action plans</c:v>
                </c:pt>
                <c:pt idx="5">
                  <c:v>Other</c:v>
                </c:pt>
              </c:strCache>
            </c:strRef>
          </c:cat>
          <c:val>
            <c:numRef>
              <c:f>'Win-Win Sustainable Partnership'!$K$191:$K$196</c:f>
              <c:numCache>
                <c:formatCode>0.00%</c:formatCode>
                <c:ptCount val="6"/>
                <c:pt idx="0">
                  <c:v>0.68400000000000005</c:v>
                </c:pt>
                <c:pt idx="1">
                  <c:v>0.36799999999999999</c:v>
                </c:pt>
                <c:pt idx="2">
                  <c:v>0.89500000000000002</c:v>
                </c:pt>
                <c:pt idx="3">
                  <c:v>0.89500000000000002</c:v>
                </c:pt>
                <c:pt idx="4">
                  <c:v>0.89500000000000002</c:v>
                </c:pt>
                <c:pt idx="5">
                  <c:v>0</c:v>
                </c:pt>
              </c:numCache>
            </c:numRef>
          </c:val>
          <c:extLst>
            <c:ext xmlns:c16="http://schemas.microsoft.com/office/drawing/2014/chart" uri="{C3380CC4-5D6E-409C-BE32-E72D297353CC}">
              <c16:uniqueId val="{00000002-F724-411A-9A0A-7BA30B68241B}"/>
            </c:ext>
          </c:extLst>
        </c:ser>
        <c:dLbls>
          <c:dLblPos val="inBase"/>
          <c:showLegendKey val="0"/>
          <c:showVal val="1"/>
          <c:showCatName val="0"/>
          <c:showSerName val="0"/>
          <c:showPercent val="0"/>
          <c:showBubbleSize val="0"/>
        </c:dLbls>
        <c:gapWidth val="150"/>
        <c:axId val="527673968"/>
        <c:axId val="507063408"/>
      </c:barChart>
      <c:barChart>
        <c:barDir val="bar"/>
        <c:grouping val="clustered"/>
        <c:varyColors val="0"/>
        <c:ser>
          <c:idx val="0"/>
          <c:order val="0"/>
          <c:tx>
            <c:v>Sporting Goods (n=400)</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Partnership'!$I$191:$I$196</c:f>
              <c:strCache>
                <c:ptCount val="6"/>
                <c:pt idx="0">
                  <c:v>Codes of conduct</c:v>
                </c:pt>
                <c:pt idx="1">
                  <c:v>Contractual terms</c:v>
                </c:pt>
                <c:pt idx="2">
                  <c:v>Factory self-assessments (including SLCP)</c:v>
                </c:pt>
                <c:pt idx="3">
                  <c:v>Factory audits and/or verifications (including verifications of SLCP self-assessments)</c:v>
                </c:pt>
                <c:pt idx="4">
                  <c:v>Corrective action plans</c:v>
                </c:pt>
                <c:pt idx="5">
                  <c:v>Other</c:v>
                </c:pt>
              </c:strCache>
            </c:strRef>
          </c:cat>
          <c:val>
            <c:numRef>
              <c:f>'Win-Win Sustainable Partnership'!$J$191:$J$196</c:f>
              <c:numCache>
                <c:formatCode>General</c:formatCode>
                <c:ptCount val="6"/>
                <c:pt idx="0">
                  <c:v>0.81799999999999995</c:v>
                </c:pt>
                <c:pt idx="1">
                  <c:v>0.53300000000000003</c:v>
                </c:pt>
                <c:pt idx="2">
                  <c:v>0.80500000000000005</c:v>
                </c:pt>
                <c:pt idx="3">
                  <c:v>0.87</c:v>
                </c:pt>
                <c:pt idx="4">
                  <c:v>0.79500000000000004</c:v>
                </c:pt>
                <c:pt idx="5">
                  <c:v>1.7999999999999999E-2</c:v>
                </c:pt>
              </c:numCache>
            </c:numRef>
          </c:val>
          <c:extLst>
            <c:ext xmlns:c16="http://schemas.microsoft.com/office/drawing/2014/chart" uri="{C3380CC4-5D6E-409C-BE32-E72D297353CC}">
              <c16:uniqueId val="{00000001-F724-411A-9A0A-7BA30B68241B}"/>
            </c:ext>
          </c:extLst>
        </c:ser>
        <c:dLbls>
          <c:dLblPos val="inBase"/>
          <c:showLegendKey val="0"/>
          <c:showVal val="1"/>
          <c:showCatName val="0"/>
          <c:showSerName val="0"/>
          <c:showPercent val="0"/>
          <c:showBubbleSize val="0"/>
        </c:dLbls>
        <c:gapWidth val="150"/>
        <c:axId val="527693920"/>
        <c:axId val="527985296"/>
      </c:barChart>
      <c:catAx>
        <c:axId val="527673968"/>
        <c:scaling>
          <c:orientation val="maxMin"/>
        </c:scaling>
        <c:delete val="0"/>
        <c:axPos val="r"/>
        <c:numFmt formatCode="General" sourceLinked="1"/>
        <c:majorTickMark val="none"/>
        <c:minorTickMark val="none"/>
        <c:tickLblPos val="high"/>
        <c:crossAx val="507063408"/>
        <c:crosses val="autoZero"/>
        <c:auto val="1"/>
        <c:lblAlgn val="ctr"/>
        <c:lblOffset val="100"/>
        <c:tickLblSkip val="1"/>
        <c:noMultiLvlLbl val="0"/>
      </c:catAx>
      <c:valAx>
        <c:axId val="507063408"/>
        <c:scaling>
          <c:orientation val="maxMin"/>
          <c:max val="1"/>
          <c:min val="-1"/>
        </c:scaling>
        <c:delete val="1"/>
        <c:axPos val="t"/>
        <c:majorGridlines/>
        <c:numFmt formatCode="0.00%" sourceLinked="1"/>
        <c:majorTickMark val="out"/>
        <c:minorTickMark val="none"/>
        <c:tickLblPos val="nextTo"/>
        <c:crossAx val="527673968"/>
        <c:crosses val="autoZero"/>
        <c:crossBetween val="between"/>
      </c:valAx>
      <c:valAx>
        <c:axId val="527985296"/>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527693920"/>
        <c:crosses val="max"/>
        <c:crossBetween val="between"/>
      </c:valAx>
      <c:catAx>
        <c:axId val="527693920"/>
        <c:scaling>
          <c:orientation val="maxMin"/>
        </c:scaling>
        <c:delete val="1"/>
        <c:axPos val="r"/>
        <c:numFmt formatCode="General" sourceLinked="1"/>
        <c:majorTickMark val="out"/>
        <c:minorTickMark val="none"/>
        <c:tickLblPos val="nextTo"/>
        <c:crossAx val="527985296"/>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Recently Completed Audits Accepted*</a:t>
            </a:r>
          </a:p>
        </c:rich>
      </c:tx>
      <c:overlay val="0"/>
    </c:title>
    <c:autoTitleDeleted val="0"/>
    <c:plotArea>
      <c:layout/>
      <c:barChart>
        <c:barDir val="bar"/>
        <c:grouping val="percentStacked"/>
        <c:varyColors val="0"/>
        <c:ser>
          <c:idx val="0"/>
          <c:order val="0"/>
          <c:tx>
            <c:v>Yes, from SLCP's Converged Assessment Framework (CAF)</c:v>
          </c:tx>
          <c:invertIfNegative val="0"/>
          <c:dPt>
            <c:idx val="0"/>
            <c:invertIfNegative val="0"/>
            <c:bubble3D val="0"/>
            <c:spPr>
              <a:solidFill>
                <a:srgbClr val="5F5F5F"/>
              </a:solidFill>
            </c:spPr>
            <c:extLst>
              <c:ext xmlns:c16="http://schemas.microsoft.com/office/drawing/2014/chart" uri="{C3380CC4-5D6E-409C-BE32-E72D297353CC}">
                <c16:uniqueId val="{00000005-BEFE-4E73-BBED-2B9785D426E2}"/>
              </c:ext>
            </c:extLst>
          </c:dPt>
          <c:dPt>
            <c:idx val="1"/>
            <c:invertIfNegative val="0"/>
            <c:bubble3D val="0"/>
            <c:spPr>
              <a:solidFill>
                <a:srgbClr val="74993D"/>
              </a:solidFill>
            </c:spPr>
            <c:extLst>
              <c:ext xmlns:c16="http://schemas.microsoft.com/office/drawing/2014/chart" uri="{C3380CC4-5D6E-409C-BE32-E72D297353CC}">
                <c16:uniqueId val="{00000006-BEFE-4E73-BBED-2B9785D426E2}"/>
              </c:ext>
            </c:extLst>
          </c:dPt>
          <c:dLbls>
            <c:dLbl>
              <c:idx val="1"/>
              <c:tx>
                <c:rich>
                  <a:bodyPr wrap="square" lIns="38100" tIns="19050" rIns="38100" bIns="19050" anchor="ctr">
                    <a:spAutoFit/>
                  </a:bodyPr>
                  <a:lstStyle/>
                  <a:p>
                    <a:pPr>
                      <a:defRPr b="1"/>
                    </a:pPr>
                    <a:r>
                      <a:rPr lang="en-US" b="1"/>
                      <a:t>Yes, from SLCP's Converged Assessment Framework (CAF)</a:t>
                    </a:r>
                    <a:r>
                      <a:rPr lang="en-US" b="1" baseline="0%"/>
                      <a:t>, 26.7%</a:t>
                    </a:r>
                  </a:p>
                </c:rich>
              </c:tx>
              <c:spPr>
                <a:noFill/>
                <a:ln>
                  <a:noFill/>
                </a:ln>
                <a:effectLst/>
              </c:spPr>
              <c:dLblPos val="ctr"/>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EFE-4E73-BBED-2B9785D426E2}"/>
                </c:ext>
              </c:extLst>
            </c:dLbl>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cat>
            <c:strLit>
              <c:ptCount val="2"/>
              <c:pt idx="0">
                <c:v>Sporting Goods (n=614)</c:v>
              </c:pt>
              <c:pt idx="1">
                <c:v>SanMar Overall Ratings (n=45)</c:v>
              </c:pt>
            </c:strLit>
          </c:cat>
          <c:val>
            <c:numRef>
              <c:f>'Win-Win Sustainable Partnership'!$B$231:$B$232</c:f>
              <c:numCache>
                <c:formatCode>0.0%</c:formatCode>
                <c:ptCount val="2"/>
                <c:pt idx="0">
                  <c:v>0.26100000000000001</c:v>
                </c:pt>
                <c:pt idx="1">
                  <c:v>0.26666666666666666</c:v>
                </c:pt>
              </c:numCache>
            </c:numRef>
          </c:val>
          <c:extLst>
            <c:ext xmlns:c16="http://schemas.microsoft.com/office/drawing/2014/chart" uri="{C3380CC4-5D6E-409C-BE32-E72D297353CC}">
              <c16:uniqueId val="{00000001-BEFE-4E73-BBED-2B9785D426E2}"/>
            </c:ext>
          </c:extLst>
        </c:ser>
        <c:ser>
          <c:idx val="1"/>
          <c:order val="1"/>
          <c:tx>
            <c:v>Yes, from other audits/assessments</c:v>
          </c:tx>
          <c:invertIfNegative val="0"/>
          <c:dPt>
            <c:idx val="0"/>
            <c:invertIfNegative val="0"/>
            <c:bubble3D val="0"/>
            <c:spPr>
              <a:solidFill>
                <a:srgbClr val="B3B3B3"/>
              </a:solidFill>
            </c:spPr>
            <c:extLst>
              <c:ext xmlns:c16="http://schemas.microsoft.com/office/drawing/2014/chart" uri="{C3380CC4-5D6E-409C-BE32-E72D297353CC}">
                <c16:uniqueId val="{00000003-BEFE-4E73-BBED-2B9785D426E2}"/>
              </c:ext>
            </c:extLst>
          </c:dPt>
          <c:dPt>
            <c:idx val="1"/>
            <c:invertIfNegative val="0"/>
            <c:bubble3D val="0"/>
            <c:spPr>
              <a:solidFill>
                <a:srgbClr val="A1C490"/>
              </a:solidFill>
            </c:spPr>
            <c:extLst>
              <c:ext xmlns:c16="http://schemas.microsoft.com/office/drawing/2014/chart" uri="{C3380CC4-5D6E-409C-BE32-E72D297353CC}">
                <c16:uniqueId val="{00000004-BEFE-4E73-BBED-2B9785D426E2}"/>
              </c:ext>
            </c:extLst>
          </c:dPt>
          <c:dLbls>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'Win-Win Sustainable Partnership'!$C$231:$C$232</c:f>
              <c:numCache>
                <c:formatCode>0.0%</c:formatCode>
                <c:ptCount val="2"/>
                <c:pt idx="0">
                  <c:v>0.59799999999999998</c:v>
                </c:pt>
                <c:pt idx="1">
                  <c:v>0.62222222222222223</c:v>
                </c:pt>
              </c:numCache>
            </c:numRef>
          </c:val>
          <c:extLst>
            <c:ext xmlns:c16="http://schemas.microsoft.com/office/drawing/2014/chart" uri="{C3380CC4-5D6E-409C-BE32-E72D297353CC}">
              <c16:uniqueId val="{00000002-BEFE-4E73-BBED-2B9785D426E2}"/>
            </c:ext>
          </c:extLst>
        </c:ser>
        <c:ser>
          <c:idx val="2"/>
          <c:order val="2"/>
          <c:tx>
            <c:v>No</c:v>
          </c:tx>
          <c:invertIfNegative val="0"/>
          <c:dPt>
            <c:idx val="0"/>
            <c:invertIfNegative val="0"/>
            <c:bubble3D val="0"/>
            <c:spPr>
              <a:solidFill>
                <a:srgbClr val="EDEDED"/>
              </a:solidFill>
            </c:spPr>
            <c:extLst>
              <c:ext xmlns:c16="http://schemas.microsoft.com/office/drawing/2014/chart" uri="{C3380CC4-5D6E-409C-BE32-E72D297353CC}">
                <c16:uniqueId val="{00000009-5DE2-4D8E-99BF-0AC3C84D0CD1}"/>
              </c:ext>
            </c:extLst>
          </c:dPt>
          <c:dPt>
            <c:idx val="1"/>
            <c:invertIfNegative val="0"/>
            <c:bubble3D val="0"/>
            <c:spPr>
              <a:solidFill>
                <a:srgbClr val="E2F0D9"/>
              </a:solidFill>
            </c:spPr>
            <c:extLst>
              <c:ext xmlns:c16="http://schemas.microsoft.com/office/drawing/2014/chart" uri="{C3380CC4-5D6E-409C-BE32-E72D297353CC}">
                <c16:uniqueId val="{0000000B-5DE2-4D8E-99BF-0AC3C84D0CD1}"/>
              </c:ext>
            </c:extLst>
          </c:dPt>
          <c:dLbls>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'Win-Win Sustainable Partnership'!$D$231:$D$232</c:f>
              <c:numCache>
                <c:formatCode>0.0%</c:formatCode>
                <c:ptCount val="2"/>
                <c:pt idx="0">
                  <c:v>0.14199999999999999</c:v>
                </c:pt>
                <c:pt idx="1">
                  <c:v>0.1111111111111111</c:v>
                </c:pt>
              </c:numCache>
            </c:numRef>
          </c:val>
          <c:extLst>
            <c:ext xmlns:c16="http://schemas.microsoft.com/office/drawing/2014/chart" uri="{C3380CC4-5D6E-409C-BE32-E72D297353CC}">
              <c16:uniqueId val="{00000009-BEFE-4E73-BBED-2B9785D426E2}"/>
            </c:ext>
          </c:extLst>
        </c:ser>
        <c:dLbls>
          <c:dLblPos val="ctr"/>
          <c:showLegendKey val="0"/>
          <c:showVal val="1"/>
          <c:showCatName val="0"/>
          <c:showSerName val="0"/>
          <c:showPercent val="0"/>
          <c:showBubbleSize val="0"/>
        </c:dLbls>
        <c:gapWidth val="10"/>
        <c:overlap val="100"/>
        <c:axId val="527671648"/>
        <c:axId val="527973776"/>
      </c:barChart>
      <c:catAx>
        <c:axId val="527671648"/>
        <c:scaling>
          <c:orientation val="minMax"/>
        </c:scaling>
        <c:delete val="0"/>
        <c:axPos val="l"/>
        <c:numFmt formatCode="General" sourceLinked="1"/>
        <c:majorTickMark val="out"/>
        <c:minorTickMark val="none"/>
        <c:tickLblPos val="nextTo"/>
        <c:crossAx val="527973776"/>
        <c:crosses val="autoZero"/>
        <c:auto val="1"/>
        <c:lblAlgn val="ctr"/>
        <c:lblOffset val="100"/>
        <c:noMultiLvlLbl val="0"/>
      </c:catAx>
      <c:valAx>
        <c:axId val="527973776"/>
        <c:scaling>
          <c:orientation val="minMax"/>
          <c:max val="1"/>
          <c:min val="0"/>
        </c:scaling>
        <c:delete val="0"/>
        <c:axPos val="b"/>
        <c:majorGridlines/>
        <c:title>
          <c:tx>
            <c:rich>
              <a:bodyPr/>
              <a:lstStyle/>
              <a:p>
                <a:pPr>
                  <a:defRPr/>
                </a:pPr>
                <a:r>
                  <a:rPr lang="en-US"/>
                  <a:t>% of Suppliers</a:t>
                </a:r>
              </a:p>
            </c:rich>
          </c:tx>
          <c:overlay val="0"/>
        </c:title>
        <c:numFmt formatCode="0%" sourceLinked="1"/>
        <c:majorTickMark val="out"/>
        <c:minorTickMark val="none"/>
        <c:tickLblPos val="nextTo"/>
        <c:crossAx val="52767164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Estimated Savings*</a:t>
            </a:r>
          </a:p>
        </c:rich>
      </c:tx>
      <c:overlay val="0"/>
    </c:title>
    <c:autoTitleDeleted val="0"/>
    <c:plotArea>
      <c:layout/>
      <c:barChart>
        <c:barDir val="col"/>
        <c:grouping val="clustered"/>
        <c:varyColors val="0"/>
        <c:ser>
          <c:idx val="0"/>
          <c:order val="0"/>
          <c:tx>
            <c:v>SanMar Overall Ratings (n=7)</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Partnership'!$B$285:$E$285</c:f>
              <c:strCache>
                <c:ptCount val="4"/>
                <c:pt idx="0">
                  <c:v>Up to $5,000</c:v>
                </c:pt>
                <c:pt idx="1">
                  <c:v>$5,001 - $10,000</c:v>
                </c:pt>
                <c:pt idx="2">
                  <c:v>$10,001 - $20,000</c:v>
                </c:pt>
                <c:pt idx="3">
                  <c:v>$20,001 or more</c:v>
                </c:pt>
              </c:strCache>
            </c:strRef>
          </c:cat>
          <c:val>
            <c:numRef>
              <c:f>'Win-Win Sustainable Partnership'!$B$286:$E$286</c:f>
              <c:numCache>
                <c:formatCode>General</c:formatCode>
                <c:ptCount val="4"/>
                <c:pt idx="0">
                  <c:v>0.7142857142857143</c:v>
                </c:pt>
                <c:pt idx="1">
                  <c:v>0.2857142857142857</c:v>
                </c:pt>
                <c:pt idx="2">
                  <c:v>0</c:v>
                </c:pt>
                <c:pt idx="3">
                  <c:v>0</c:v>
                </c:pt>
              </c:numCache>
            </c:numRef>
          </c:val>
          <c:extLst>
            <c:ext xmlns:c16="http://schemas.microsoft.com/office/drawing/2014/chart" uri="{C3380CC4-5D6E-409C-BE32-E72D297353CC}">
              <c16:uniqueId val="{00000001-B270-4C0D-8170-40D0A8735E5B}"/>
            </c:ext>
          </c:extLst>
        </c:ser>
        <c:ser>
          <c:idx val="1"/>
          <c:order val="1"/>
          <c:tx>
            <c:v>Sporting Goods (n=76)</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Partnership'!$B$285:$E$285</c:f>
              <c:strCache>
                <c:ptCount val="4"/>
                <c:pt idx="0">
                  <c:v>Up to $5,000</c:v>
                </c:pt>
                <c:pt idx="1">
                  <c:v>$5,001 - $10,000</c:v>
                </c:pt>
                <c:pt idx="2">
                  <c:v>$10,001 - $20,000</c:v>
                </c:pt>
                <c:pt idx="3">
                  <c:v>$20,001 or more</c:v>
                </c:pt>
              </c:strCache>
            </c:strRef>
          </c:cat>
          <c:val>
            <c:numRef>
              <c:f>'Win-Win Sustainable Partnership'!$B$287:$E$287</c:f>
              <c:numCache>
                <c:formatCode>General</c:formatCode>
                <c:ptCount val="4"/>
                <c:pt idx="0">
                  <c:v>0.60499999999999998</c:v>
                </c:pt>
                <c:pt idx="1">
                  <c:v>0.28899999999999998</c:v>
                </c:pt>
                <c:pt idx="2">
                  <c:v>6.6000000000000003E-2</c:v>
                </c:pt>
                <c:pt idx="3">
                  <c:v>3.9E-2</c:v>
                </c:pt>
              </c:numCache>
            </c:numRef>
          </c:val>
          <c:extLst>
            <c:ext xmlns:c16="http://schemas.microsoft.com/office/drawing/2014/chart" uri="{C3380CC4-5D6E-409C-BE32-E72D297353CC}">
              <c16:uniqueId val="{00000002-B270-4C0D-8170-40D0A8735E5B}"/>
            </c:ext>
          </c:extLst>
        </c:ser>
        <c:dLbls>
          <c:dLblPos val="outEnd"/>
          <c:showLegendKey val="0"/>
          <c:showVal val="1"/>
          <c:showCatName val="0"/>
          <c:showSerName val="0"/>
          <c:showPercent val="0"/>
          <c:showBubbleSize val="0"/>
        </c:dLbls>
        <c:gapWidth val="150"/>
        <c:axId val="527687888"/>
        <c:axId val="457331824"/>
      </c:barChart>
      <c:catAx>
        <c:axId val="527687888"/>
        <c:scaling>
          <c:orientation val="minMax"/>
        </c:scaling>
        <c:delete val="0"/>
        <c:axPos val="b"/>
        <c:title>
          <c:tx>
            <c:rich>
              <a:bodyPr/>
              <a:lstStyle/>
              <a:p>
                <a:pPr>
                  <a:defRPr/>
                </a:pPr>
                <a:r>
                  <a:rPr lang="en-US"/>
                  <a:t>Money Saved</a:t>
                </a:r>
              </a:p>
            </c:rich>
          </c:tx>
          <c:overlay val="0"/>
        </c:title>
        <c:numFmt formatCode="General" sourceLinked="1"/>
        <c:majorTickMark val="out"/>
        <c:minorTickMark val="none"/>
        <c:tickLblPos val="nextTo"/>
        <c:crossAx val="457331824"/>
        <c:crosses val="autoZero"/>
        <c:auto val="1"/>
        <c:lblAlgn val="ctr"/>
        <c:lblOffset val="100"/>
        <c:noMultiLvlLbl val="0"/>
      </c:catAx>
      <c:valAx>
        <c:axId val="457331824"/>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52768788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Use of Savings*</a:t>
            </a:r>
          </a:p>
        </c:rich>
      </c:tx>
      <c:overlay val="0"/>
    </c:title>
    <c:autoTitleDeleted val="0"/>
    <c:plotArea>
      <c:layout/>
      <c:barChart>
        <c:barDir val="bar"/>
        <c:grouping val="clustered"/>
        <c:varyColors val="0"/>
        <c:ser>
          <c:idx val="1"/>
          <c:order val="1"/>
          <c:tx>
            <c:v>SanMar Overall Ratings (n=7)</c:v>
          </c:tx>
          <c:spPr>
            <a:solidFill>
              <a:srgbClr val="74993D"/>
            </a:solidFill>
          </c:spPr>
          <c:invertIfNegative val="0"/>
          <c:dLbls>
            <c:dLbl>
              <c:idx val="5"/>
              <c:layout>
                <c:manualLayout>
                  <c:x val="-4.95458298926507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06-4DCD-8768-D2F1E13179A9}"/>
                </c:ext>
              </c:extLst>
            </c:dLbl>
            <c:dLbl>
              <c:idx val="7"/>
              <c:layout>
                <c:manualLayout>
                  <c:x val="-4.7894302229562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06-4DCD-8768-D2F1E13179A9}"/>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Partnership'!$I$308:$I$315</c:f>
              <c:strCache>
                <c:ptCount val="8"/>
                <c:pt idx="0">
                  <c:v>Investments in the workplace</c:v>
                </c:pt>
                <c:pt idx="1">
                  <c:v>Investments in new technology</c:v>
                </c:pt>
                <c:pt idx="2">
                  <c:v>Offered new programs or services to workers</c:v>
                </c:pt>
                <c:pt idx="3">
                  <c:v>Improved company's financial position</c:v>
                </c:pt>
                <c:pt idx="4">
                  <c:v>Contributions to surrounding communities</c:v>
                </c:pt>
                <c:pt idx="5">
                  <c:v>Paid higher wages to workers</c:v>
                </c:pt>
                <c:pt idx="6">
                  <c:v>Obtained environmental certifications</c:v>
                </c:pt>
                <c:pt idx="7">
                  <c:v>Other</c:v>
                </c:pt>
              </c:strCache>
            </c:strRef>
          </c:cat>
          <c:val>
            <c:numRef>
              <c:f>'Win-Win Sustainable Partnership'!$K$308:$K$315</c:f>
              <c:numCache>
                <c:formatCode>0.00%</c:formatCode>
                <c:ptCount val="8"/>
                <c:pt idx="0">
                  <c:v>0.85699999999999998</c:v>
                </c:pt>
                <c:pt idx="1">
                  <c:v>0.85699999999999998</c:v>
                </c:pt>
                <c:pt idx="2">
                  <c:v>0.57099999999999995</c:v>
                </c:pt>
                <c:pt idx="3">
                  <c:v>0.28599999999999998</c:v>
                </c:pt>
                <c:pt idx="4">
                  <c:v>0.14299999999999999</c:v>
                </c:pt>
                <c:pt idx="5">
                  <c:v>0</c:v>
                </c:pt>
                <c:pt idx="6">
                  <c:v>0.14299999999999999</c:v>
                </c:pt>
                <c:pt idx="7">
                  <c:v>0</c:v>
                </c:pt>
              </c:numCache>
            </c:numRef>
          </c:val>
          <c:extLst>
            <c:ext xmlns:c16="http://schemas.microsoft.com/office/drawing/2014/chart" uri="{C3380CC4-5D6E-409C-BE32-E72D297353CC}">
              <c16:uniqueId val="{00000002-D746-4213-9AD1-692F95352BA0}"/>
            </c:ext>
          </c:extLst>
        </c:ser>
        <c:dLbls>
          <c:dLblPos val="inBase"/>
          <c:showLegendKey val="0"/>
          <c:showVal val="1"/>
          <c:showCatName val="0"/>
          <c:showSerName val="0"/>
          <c:showPercent val="0"/>
          <c:showBubbleSize val="0"/>
        </c:dLbls>
        <c:gapWidth val="150"/>
        <c:axId val="527676752"/>
        <c:axId val="527982896"/>
      </c:barChart>
      <c:barChart>
        <c:barDir val="bar"/>
        <c:grouping val="clustered"/>
        <c:varyColors val="0"/>
        <c:ser>
          <c:idx val="0"/>
          <c:order val="0"/>
          <c:tx>
            <c:v>Sporting Goods (n=76)</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Partnership'!$I$308:$I$315</c:f>
              <c:strCache>
                <c:ptCount val="8"/>
                <c:pt idx="0">
                  <c:v>Investments in the workplace</c:v>
                </c:pt>
                <c:pt idx="1">
                  <c:v>Investments in new technology</c:v>
                </c:pt>
                <c:pt idx="2">
                  <c:v>Offered new programs or services to workers</c:v>
                </c:pt>
                <c:pt idx="3">
                  <c:v>Improved company's financial position</c:v>
                </c:pt>
                <c:pt idx="4">
                  <c:v>Contributions to surrounding communities</c:v>
                </c:pt>
                <c:pt idx="5">
                  <c:v>Paid higher wages to workers</c:v>
                </c:pt>
                <c:pt idx="6">
                  <c:v>Obtained environmental certifications</c:v>
                </c:pt>
                <c:pt idx="7">
                  <c:v>Other</c:v>
                </c:pt>
              </c:strCache>
            </c:strRef>
          </c:cat>
          <c:val>
            <c:numRef>
              <c:f>'Win-Win Sustainable Partnership'!$J$308:$J$315</c:f>
              <c:numCache>
                <c:formatCode>General</c:formatCode>
                <c:ptCount val="8"/>
                <c:pt idx="0">
                  <c:v>0.71099999999999997</c:v>
                </c:pt>
                <c:pt idx="1">
                  <c:v>0.56599999999999995</c:v>
                </c:pt>
                <c:pt idx="2">
                  <c:v>0.68400000000000005</c:v>
                </c:pt>
                <c:pt idx="3">
                  <c:v>0.25</c:v>
                </c:pt>
                <c:pt idx="4">
                  <c:v>0.35499999999999998</c:v>
                </c:pt>
                <c:pt idx="5">
                  <c:v>0.184</c:v>
                </c:pt>
                <c:pt idx="6">
                  <c:v>0.316</c:v>
                </c:pt>
                <c:pt idx="7">
                  <c:v>5.2999999999999999E-2</c:v>
                </c:pt>
              </c:numCache>
            </c:numRef>
          </c:val>
          <c:extLst>
            <c:ext xmlns:c16="http://schemas.microsoft.com/office/drawing/2014/chart" uri="{C3380CC4-5D6E-409C-BE32-E72D297353CC}">
              <c16:uniqueId val="{00000001-D746-4213-9AD1-692F95352BA0}"/>
            </c:ext>
          </c:extLst>
        </c:ser>
        <c:dLbls>
          <c:dLblPos val="inBase"/>
          <c:showLegendKey val="0"/>
          <c:showVal val="1"/>
          <c:showCatName val="0"/>
          <c:showSerName val="0"/>
          <c:showPercent val="0"/>
          <c:showBubbleSize val="0"/>
        </c:dLbls>
        <c:gapWidth val="150"/>
        <c:axId val="527676288"/>
        <c:axId val="527978576"/>
      </c:barChart>
      <c:catAx>
        <c:axId val="527676752"/>
        <c:scaling>
          <c:orientation val="maxMin"/>
        </c:scaling>
        <c:delete val="0"/>
        <c:axPos val="r"/>
        <c:numFmt formatCode="General" sourceLinked="1"/>
        <c:majorTickMark val="none"/>
        <c:minorTickMark val="none"/>
        <c:tickLblPos val="high"/>
        <c:crossAx val="527982896"/>
        <c:crosses val="autoZero"/>
        <c:auto val="1"/>
        <c:lblAlgn val="ctr"/>
        <c:lblOffset val="100"/>
        <c:tickLblSkip val="1"/>
        <c:noMultiLvlLbl val="0"/>
      </c:catAx>
      <c:valAx>
        <c:axId val="527982896"/>
        <c:scaling>
          <c:orientation val="maxMin"/>
          <c:max val="1"/>
          <c:min val="-1"/>
        </c:scaling>
        <c:delete val="1"/>
        <c:axPos val="t"/>
        <c:majorGridlines/>
        <c:numFmt formatCode="0.00%" sourceLinked="1"/>
        <c:majorTickMark val="out"/>
        <c:minorTickMark val="none"/>
        <c:tickLblPos val="nextTo"/>
        <c:crossAx val="527676752"/>
        <c:crosses val="autoZero"/>
        <c:crossBetween val="between"/>
      </c:valAx>
      <c:valAx>
        <c:axId val="527978576"/>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527676288"/>
        <c:crosses val="max"/>
        <c:crossBetween val="between"/>
      </c:valAx>
      <c:catAx>
        <c:axId val="527676288"/>
        <c:scaling>
          <c:orientation val="maxMin"/>
        </c:scaling>
        <c:delete val="1"/>
        <c:axPos val="r"/>
        <c:numFmt formatCode="General" sourceLinked="1"/>
        <c:majorTickMark val="out"/>
        <c:minorTickMark val="none"/>
        <c:tickLblPos val="nextTo"/>
        <c:crossAx val="527978576"/>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Source of Orders (n=56)</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barChart>
        <c:barDir val="bar"/>
        <c:grouping val="percentStacked"/>
        <c:varyColors val="0"/>
        <c:ser>
          <c:idx val="0"/>
          <c:order val="0"/>
          <c:tx>
            <c:v>Direct from end customer</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'Supplier Sheet'!$B$30</c:f>
              <c:numCache>
                <c:formatCode>0.0%</c:formatCode>
                <c:ptCount val="1"/>
                <c:pt idx="0">
                  <c:v>0.8928571428571429</c:v>
                </c:pt>
              </c:numCache>
            </c:numRef>
          </c:val>
          <c:extLst>
            <c:ext xmlns:c16="http://schemas.microsoft.com/office/drawing/2014/chart" uri="{C3380CC4-5D6E-409C-BE32-E72D297353CC}">
              <c16:uniqueId val="{00000001-3B50-4034-99C8-A6D9A40A2451}"/>
            </c:ext>
          </c:extLst>
        </c:ser>
        <c:ser>
          <c:idx val="1"/>
          <c:order val="1"/>
          <c:tx>
            <c:v>From a 3rd party</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'Supplier Sheet'!$C$30</c:f>
              <c:numCache>
                <c:formatCode>0.0%</c:formatCode>
                <c:ptCount val="1"/>
                <c:pt idx="0">
                  <c:v>0.10714285714285714</c:v>
                </c:pt>
              </c:numCache>
            </c:numRef>
          </c:val>
          <c:extLst>
            <c:ext xmlns:c16="http://schemas.microsoft.com/office/drawing/2014/chart" uri="{C3380CC4-5D6E-409C-BE32-E72D297353CC}">
              <c16:uniqueId val="{00000002-3B50-4034-99C8-A6D9A40A2451}"/>
            </c:ext>
          </c:extLst>
        </c:ser>
        <c:ser>
          <c:idx val="2"/>
          <c:order val="2"/>
          <c:tx>
            <c:v>Orders were received both ways</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'Supplier Sheet'!$D$30</c:f>
              <c:numCache>
                <c:formatCode>0.0%</c:formatCode>
                <c:ptCount val="1"/>
                <c:pt idx="0">
                  <c:v>0</c:v>
                </c:pt>
              </c:numCache>
            </c:numRef>
          </c:val>
          <c:extLst>
            <c:ext xmlns:c16="http://schemas.microsoft.com/office/drawing/2014/chart" uri="{C3380CC4-5D6E-409C-BE32-E72D297353CC}">
              <c16:uniqueId val="{00000003-3B50-4034-99C8-A6D9A40A2451}"/>
            </c:ext>
          </c:extLst>
        </c:ser>
        <c:dLbls>
          <c:dLblPos val="ctr"/>
          <c:showLegendKey val="0"/>
          <c:showVal val="1"/>
          <c:showCatName val="0"/>
          <c:showSerName val="0"/>
          <c:showPercent val="0"/>
          <c:showBubbleSize val="0"/>
        </c:dLbls>
        <c:gapWidth val="150"/>
        <c:overlap val="100"/>
        <c:axId val="527700880"/>
        <c:axId val="197705024"/>
      </c:barChart>
      <c:catAx>
        <c:axId val="527700880"/>
        <c:scaling>
          <c:orientation val="minMax"/>
        </c:scaling>
        <c:delete val="1"/>
        <c:axPos val="l"/>
        <c:majorTickMark val="out"/>
        <c:minorTickMark val="none"/>
        <c:tickLblPos val="nextTo"/>
        <c:crossAx val="197705024"/>
        <c:crosses val="autoZero"/>
        <c:auto val="1"/>
        <c:lblAlgn val="ctr"/>
        <c:lblOffset val="100"/>
        <c:noMultiLvlLbl val="0"/>
      </c:catAx>
      <c:valAx>
        <c:axId val="197705024"/>
        <c:scaling>
          <c:orientation val="minMax"/>
          <c:max val="1"/>
          <c:min val="0"/>
        </c:scaling>
        <c:delete val="0"/>
        <c:axPos val="b"/>
        <c:majorGridlines>
          <c:spPr>
            <a:ln w="6350" cap="flat" cmpd="sng" algn="ctr">
              <a:solidFill>
                <a:schemeClr val="tx1">
                  <a:tint val="75%"/>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 of Suppliers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6350" cap="flat" cmpd="sng" algn="ctr">
            <a:solidFill>
              <a:schemeClr val="tx1">
                <a:tint val="75%"/>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27700880"/>
        <c:crosses val="autoZero"/>
        <c:crossBetween val="between"/>
      </c:valAx>
      <c:spPr>
        <a:noFill/>
        <a:ln>
          <a:noFill/>
        </a:ln>
        <a:effectLst/>
        <a:extLst>
          <a:ext uri="{909E8E84-426E-40DD-AFC4-6F175D3DCCD1}">
            <a14:hiddenFill xmlns:a14="http://schemas.microsoft.com/office/drawing/2010/main">
              <a:solidFill>
                <a:sysClr val="window" lastClr="FFFFFF"/>
              </a:solidFill>
            </a14:hiddenFill>
          </a:ext>
        </a:ex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txPr>
    <a:bodyPr/>
    <a:lstStyle/>
    <a:p>
      <a:pPr>
        <a:defRPr/>
      </a:pPr>
      <a:endParaRPr lang="en-US"/>
    </a:p>
  </c:txPr>
  <c:printSettings>
    <c:headerFooter/>
    <c:pageMargins b="0.75" l="0.7" r="0.7" t="0.75" header="0.3" footer="0.3"/>
    <c:pageSetup paperSize="9" orientation="landscape"/>
  </c:printSettings>
</c:chartSpace>
</file>

<file path=xl/charts/chart7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Total Business Dedicated to SanMar (n=47)</a:t>
            </a:r>
          </a:p>
        </c:rich>
      </c:tx>
      <c:overlay val="0"/>
    </c:title>
    <c:autoTitleDeleted val="0"/>
    <c:plotArea>
      <c:layout/>
      <c:barChart>
        <c:barDir val="bar"/>
        <c:grouping val="clustered"/>
        <c:varyColors val="0"/>
        <c:ser>
          <c:idx val="0"/>
          <c:order val="0"/>
          <c:tx>
            <c:v>SanMar Ratings (n=47)</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'Supplier Sheet'!$B$51:$B$58</c:f>
              <c:strCache>
                <c:ptCount val="8"/>
                <c:pt idx="0">
                  <c:v>10% or less</c:v>
                </c:pt>
                <c:pt idx="1">
                  <c:v>11 to 20%</c:v>
                </c:pt>
                <c:pt idx="2">
                  <c:v>21 to 30%</c:v>
                </c:pt>
                <c:pt idx="3">
                  <c:v>31 to 40%</c:v>
                </c:pt>
                <c:pt idx="4">
                  <c:v>41 to 50%</c:v>
                </c:pt>
                <c:pt idx="5">
                  <c:v>51 to 75%</c:v>
                </c:pt>
                <c:pt idx="6">
                  <c:v>76 to 99%</c:v>
                </c:pt>
                <c:pt idx="7">
                  <c:v>100%</c:v>
                </c:pt>
              </c:strCache>
            </c:strRef>
          </c:cat>
          <c:val>
            <c:numRef>
              <c:f>'Supplier Sheet'!$C$51:$C$58</c:f>
              <c:numCache>
                <c:formatCode>General</c:formatCode>
                <c:ptCount val="8"/>
                <c:pt idx="0">
                  <c:v>0.2978723404255319</c:v>
                </c:pt>
                <c:pt idx="1">
                  <c:v>0.10638297872340426</c:v>
                </c:pt>
                <c:pt idx="2">
                  <c:v>0.1702127659574468</c:v>
                </c:pt>
                <c:pt idx="3">
                  <c:v>0.10638297872340426</c:v>
                </c:pt>
                <c:pt idx="4">
                  <c:v>4.2553191489361701E-2</c:v>
                </c:pt>
                <c:pt idx="5">
                  <c:v>0.10638297872340426</c:v>
                </c:pt>
                <c:pt idx="6">
                  <c:v>0.1276595744680851</c:v>
                </c:pt>
                <c:pt idx="7">
                  <c:v>4.2553191489361701E-2</c:v>
                </c:pt>
              </c:numCache>
            </c:numRef>
          </c:val>
          <c:extLst>
            <c:ext xmlns:c16="http://schemas.microsoft.com/office/drawing/2014/chart" uri="{C3380CC4-5D6E-409C-BE32-E72D297353CC}">
              <c16:uniqueId val="{00000001-CD60-49E5-8C12-5850A73D4542}"/>
            </c:ext>
          </c:extLst>
        </c:ser>
        <c:dLbls>
          <c:dLblPos val="outEnd"/>
          <c:showLegendKey val="0"/>
          <c:showVal val="1"/>
          <c:showCatName val="0"/>
          <c:showSerName val="0"/>
          <c:showPercent val="0"/>
          <c:showBubbleSize val="0"/>
        </c:dLbls>
        <c:gapWidth val="150"/>
        <c:axId val="527718048"/>
        <c:axId val="454160832"/>
      </c:barChart>
      <c:catAx>
        <c:axId val="527718048"/>
        <c:scaling>
          <c:orientation val="minMax"/>
        </c:scaling>
        <c:delete val="0"/>
        <c:axPos val="l"/>
        <c:title>
          <c:tx>
            <c:rich>
              <a:bodyPr/>
              <a:lstStyle/>
              <a:p>
                <a:pPr>
                  <a:defRPr/>
                </a:pPr>
                <a:r>
                  <a:rPr lang="en-US"/>
                  <a:t>% of Suppliers' Total Business</a:t>
                </a:r>
              </a:p>
            </c:rich>
          </c:tx>
          <c:overlay val="0"/>
        </c:title>
        <c:numFmt formatCode="General" sourceLinked="1"/>
        <c:majorTickMark val="out"/>
        <c:minorTickMark val="none"/>
        <c:tickLblPos val="nextTo"/>
        <c:crossAx val="454160832"/>
        <c:crosses val="autoZero"/>
        <c:auto val="1"/>
        <c:lblAlgn val="ctr"/>
        <c:lblOffset val="100"/>
        <c:noMultiLvlLbl val="0"/>
      </c:catAx>
      <c:valAx>
        <c:axId val="454160832"/>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52771804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Raters' Job Function (n=56)</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674E-417D-B806-AF62F0DA0BC1}"/>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674E-417D-B806-AF62F0DA0BC1}"/>
              </c:ext>
            </c:extLst>
          </c:dPt>
          <c:dPt>
            <c:idx val="2"/>
            <c:bubble3D val="0"/>
            <c:spPr>
              <a:solidFill>
                <a:srgbClr val="5B9BD5"/>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5-674E-417D-B806-AF62F0DA0BC1}"/>
              </c:ext>
            </c:extLst>
          </c:dPt>
          <c:dPt>
            <c:idx val="3"/>
            <c:bubble3D val="0"/>
            <c:spPr>
              <a:solidFill>
                <a:schemeClr val="accent4"/>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6-674E-417D-B806-AF62F0DA0BC1}"/>
              </c:ext>
            </c:extLst>
          </c:dPt>
          <c:dPt>
            <c:idx val="4"/>
            <c:bubble3D val="0"/>
            <c:spPr>
              <a:solidFill>
                <a:srgbClr val="A5A5A5"/>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4-674E-417D-B806-AF62F0DA0BC1}"/>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extLst>
                <c:ext xmlns:c16="http://schemas.microsoft.com/office/drawing/2014/chart" uri="{C3380CC4-5D6E-409C-BE32-E72D297353CC}">
                  <c16:uniqueId val="{00000002-674E-417D-B806-AF62F0DA0BC1}"/>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extLst>
                <c:ext xmlns:c16="http://schemas.microsoft.com/office/drawing/2014/chart" uri="{C3380CC4-5D6E-409C-BE32-E72D297353CC}">
                  <c16:uniqueId val="{00000003-674E-417D-B806-AF62F0DA0BC1}"/>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extLst>
                <c:ext xmlns:c16="http://schemas.microsoft.com/office/drawing/2014/chart" uri="{C3380CC4-5D6E-409C-BE32-E72D297353CC}">
                  <c16:uniqueId val="{00000005-674E-417D-B806-AF62F0DA0BC1}"/>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extLst>
                <c:ext xmlns:c16="http://schemas.microsoft.com/office/drawing/2014/chart" uri="{C3380CC4-5D6E-409C-BE32-E72D297353CC}">
                  <c16:uniqueId val="{00000006-674E-417D-B806-AF62F0DA0BC1}"/>
                </c:ext>
              </c:extLst>
            </c:dLbl>
            <c:dLbl>
              <c:idx val="4"/>
              <c:delete val="1"/>
              <c:extLst>
                <c:ext xmlns:c15="http://schemas.microsoft.com/office/drawing/2012/chart" uri="{CE6537A1-D6FC-4f65-9D91-7224C49458BB}"/>
                <c:ext xmlns:c16="http://schemas.microsoft.com/office/drawing/2014/chart" uri="{C3380CC4-5D6E-409C-BE32-E72D297353CC}">
                  <c16:uniqueId val="{00000004-674E-417D-B806-AF62F0DA0BC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Ref>
              <c:f>'Supplier Sheet'!$B$74:$B$78</c:f>
              <c:strCache>
                <c:ptCount val="5"/>
                <c:pt idx="0">
                  <c:v>CSR, Compliance, HR administration</c:v>
                </c:pt>
                <c:pt idx="1">
                  <c:v>Sales, marketing merchandising</c:v>
                </c:pt>
                <c:pt idx="2">
                  <c:v>Operations</c:v>
                </c:pt>
                <c:pt idx="3">
                  <c:v>General Manager / CEO</c:v>
                </c:pt>
                <c:pt idx="4">
                  <c:v>Other</c:v>
                </c:pt>
              </c:strCache>
            </c:strRef>
          </c:cat>
          <c:val>
            <c:numRef>
              <c:f>'Supplier Sheet'!$C$74:$C$78</c:f>
              <c:numCache>
                <c:formatCode>General</c:formatCode>
                <c:ptCount val="5"/>
                <c:pt idx="0">
                  <c:v>0.10714285714285714</c:v>
                </c:pt>
                <c:pt idx="1">
                  <c:v>0.7678571428571429</c:v>
                </c:pt>
                <c:pt idx="2">
                  <c:v>5.3571428571428568E-2</c:v>
                </c:pt>
                <c:pt idx="3">
                  <c:v>7.1428571428571425E-2</c:v>
                </c:pt>
                <c:pt idx="4">
                  <c:v>0</c:v>
                </c:pt>
              </c:numCache>
            </c:numRef>
          </c:val>
          <c:extLst>
            <c:ext xmlns:c16="http://schemas.microsoft.com/office/drawing/2014/chart" uri="{C3380CC4-5D6E-409C-BE32-E72D297353CC}">
              <c16:uniqueId val="{00000001-674E-417D-B806-AF62F0DA0BC1}"/>
            </c:ext>
          </c:extLst>
        </c:ser>
        <c:dLbls>
          <c:dLblPos val="ctr"/>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of Suppliers Receiving Detailed Forecast*</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3133-4301-A413-4F0EA6FC98F6}"/>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3133-4301-A413-4F0EA6FC98F6}"/>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3133-4301-A413-4F0EA6FC98F6}"/>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3133-4301-A413-4F0EA6FC98F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93.9%</c:v>
              </c:pt>
              <c:pt idx="1">
                <c:v>No: 6.1%</c:v>
              </c:pt>
            </c:strLit>
          </c:cat>
          <c:val>
            <c:numRef>
              <c:f>'Planning and Forecasting'!$I$34:$I$35</c:f>
              <c:numCache>
                <c:formatCode>General</c:formatCode>
                <c:ptCount val="2"/>
                <c:pt idx="0">
                  <c:v>0.93899999999999995</c:v>
                </c:pt>
                <c:pt idx="1">
                  <c:v>6.0999999999999999E-2</c:v>
                </c:pt>
              </c:numCache>
            </c:numRef>
          </c:val>
          <c:extLst>
            <c:ext xmlns:c16="http://schemas.microsoft.com/office/drawing/2014/chart" uri="{C3380CC4-5D6E-409C-BE32-E72D297353CC}">
              <c16:uniqueId val="{00000001-3133-4301-A413-4F0EA6FC98F6}"/>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Days Forecasts Provided in Advance*</a:t>
            </a:r>
          </a:p>
        </c:rich>
      </c:tx>
      <c:overlay val="0"/>
    </c:title>
    <c:autoTitleDeleted val="0"/>
    <c:plotArea>
      <c:layout/>
      <c:barChart>
        <c:barDir val="bar"/>
        <c:grouping val="clustered"/>
        <c:varyColors val="0"/>
        <c:ser>
          <c:idx val="0"/>
          <c:order val="0"/>
          <c:tx>
            <c:v>Sporting Goods (n=782)</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Forecasting'!$I$56:$I$62</c:f>
              <c:strCache>
                <c:ptCount val="7"/>
                <c:pt idx="0">
                  <c:v>29 days or less</c:v>
                </c:pt>
                <c:pt idx="1">
                  <c:v>30-59 days</c:v>
                </c:pt>
                <c:pt idx="2">
                  <c:v>60-89 days</c:v>
                </c:pt>
                <c:pt idx="3">
                  <c:v>90-119 days</c:v>
                </c:pt>
                <c:pt idx="4">
                  <c:v>120-149 days</c:v>
                </c:pt>
                <c:pt idx="5">
                  <c:v>150-179 days</c:v>
                </c:pt>
                <c:pt idx="6">
                  <c:v>180 days or more</c:v>
                </c:pt>
              </c:strCache>
            </c:strRef>
          </c:cat>
          <c:val>
            <c:numRef>
              <c:f>'Planning and Forecasting'!$J$56:$J$62</c:f>
              <c:numCache>
                <c:formatCode>General</c:formatCode>
                <c:ptCount val="7"/>
                <c:pt idx="0">
                  <c:v>7.6999999999999999E-2</c:v>
                </c:pt>
                <c:pt idx="1">
                  <c:v>0.18</c:v>
                </c:pt>
                <c:pt idx="2">
                  <c:v>0.16800000000000001</c:v>
                </c:pt>
                <c:pt idx="3">
                  <c:v>0.17</c:v>
                </c:pt>
                <c:pt idx="4">
                  <c:v>7.8E-2</c:v>
                </c:pt>
                <c:pt idx="5">
                  <c:v>5.6000000000000001E-2</c:v>
                </c:pt>
                <c:pt idx="6">
                  <c:v>0.27100000000000002</c:v>
                </c:pt>
              </c:numCache>
            </c:numRef>
          </c:val>
          <c:extLst>
            <c:ext xmlns:c16="http://schemas.microsoft.com/office/drawing/2014/chart" uri="{C3380CC4-5D6E-409C-BE32-E72D297353CC}">
              <c16:uniqueId val="{00000001-3DF4-4B1D-AA14-0863B798B28C}"/>
            </c:ext>
          </c:extLst>
        </c:ser>
        <c:ser>
          <c:idx val="1"/>
          <c:order val="1"/>
          <c:tx>
            <c:v>SanMar Overall Ratings (n=53)</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Forecasting'!$I$56:$I$62</c:f>
              <c:strCache>
                <c:ptCount val="7"/>
                <c:pt idx="0">
                  <c:v>29 days or less</c:v>
                </c:pt>
                <c:pt idx="1">
                  <c:v>30-59 days</c:v>
                </c:pt>
                <c:pt idx="2">
                  <c:v>60-89 days</c:v>
                </c:pt>
                <c:pt idx="3">
                  <c:v>90-119 days</c:v>
                </c:pt>
                <c:pt idx="4">
                  <c:v>120-149 days</c:v>
                </c:pt>
                <c:pt idx="5">
                  <c:v>150-179 days</c:v>
                </c:pt>
                <c:pt idx="6">
                  <c:v>180 days or more</c:v>
                </c:pt>
              </c:strCache>
            </c:strRef>
          </c:cat>
          <c:val>
            <c:numRef>
              <c:f>'Planning and Forecasting'!$K$56:$K$62</c:f>
              <c:numCache>
                <c:formatCode>General</c:formatCode>
                <c:ptCount val="7"/>
                <c:pt idx="0">
                  <c:v>5.6603773584905662E-2</c:v>
                </c:pt>
                <c:pt idx="1">
                  <c:v>0.13207547169811321</c:v>
                </c:pt>
                <c:pt idx="2">
                  <c:v>7.5471698113207544E-2</c:v>
                </c:pt>
                <c:pt idx="3">
                  <c:v>0.20754716981132076</c:v>
                </c:pt>
                <c:pt idx="4">
                  <c:v>5.6603773584905662E-2</c:v>
                </c:pt>
                <c:pt idx="5">
                  <c:v>3.7735849056603772E-2</c:v>
                </c:pt>
                <c:pt idx="6">
                  <c:v>0.43396226415094341</c:v>
                </c:pt>
              </c:numCache>
            </c:numRef>
          </c:val>
          <c:extLst>
            <c:ext xmlns:c16="http://schemas.microsoft.com/office/drawing/2014/chart" uri="{C3380CC4-5D6E-409C-BE32-E72D297353CC}">
              <c16:uniqueId val="{00000002-3DF4-4B1D-AA14-0863B798B28C}"/>
            </c:ext>
          </c:extLst>
        </c:ser>
        <c:dLbls>
          <c:dLblPos val="outEnd"/>
          <c:showLegendKey val="0"/>
          <c:showVal val="1"/>
          <c:showCatName val="0"/>
          <c:showSerName val="0"/>
          <c:showPercent val="0"/>
          <c:showBubbleSize val="0"/>
        </c:dLbls>
        <c:gapWidth val="150"/>
        <c:axId val="330796928"/>
        <c:axId val="503973808"/>
      </c:barChart>
      <c:catAx>
        <c:axId val="330796928"/>
        <c:scaling>
          <c:orientation val="minMax"/>
        </c:scaling>
        <c:delete val="0"/>
        <c:axPos val="l"/>
        <c:title>
          <c:tx>
            <c:rich>
              <a:bodyPr/>
              <a:lstStyle/>
              <a:p>
                <a:pPr>
                  <a:defRPr/>
                </a:pPr>
                <a:r>
                  <a:rPr lang="en-US"/>
                  <a:t>Days in Advance of Order Placement</a:t>
                </a:r>
              </a:p>
            </c:rich>
          </c:tx>
          <c:overlay val="0"/>
        </c:title>
        <c:numFmt formatCode="General" sourceLinked="1"/>
        <c:majorTickMark val="out"/>
        <c:minorTickMark val="none"/>
        <c:tickLblPos val="nextTo"/>
        <c:crossAx val="503973808"/>
        <c:crosses val="autoZero"/>
        <c:auto val="1"/>
        <c:lblAlgn val="ctr"/>
        <c:lblOffset val="100"/>
        <c:noMultiLvlLbl val="0"/>
      </c:catAx>
      <c:valAx>
        <c:axId val="503973808"/>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33079692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Ex1.xml><?xml version="1.0" encoding="utf-8"?>
<cx:chartSpace xmlns:a="http://purl.oclc.org/ooxml/drawingml/main" xmlns:r="http://purl.oclc.org/ooxml/officeDocument/relationships" xmlns:cx="http://schemas.microsoft.com/office/drawing/2014/chartex">
  <cx:chartData>
    <cx:data id="0">
      <cx:strDim type="cat">
        <cx:f>_xlchart.v1.0</cx:f>
      </cx:strDim>
      <cx:numDim type="size">
        <cx:f>_xlchart.v1.1</cx:f>
      </cx:numDim>
    </cx:data>
  </cx:chartData>
  <cx:chart>
    <cx:title pos="t" align="ctr" overlay="0">
      <cx:tx>
        <cx:txData>
          <cx:v>Milestones Missed</cx:v>
        </cx:txData>
      </cx:tx>
    </cx:title>
    <cx:plotArea>
      <cx:plotAreaRegion>
        <cx:series layoutId="treemap" uniqueId="{9BDF4B4C-32B0-4C25-8E0E-05425B1D3FAA}">
          <cx:dataLabels pos="ctr">
            <cx:numFmt formatCode="0.0%" sourceLinked="0"/>
            <cx:txPr>
              <a:bodyPr xmlns:a="http://schemas.openxmlformats.org/drawingml/2006/main" spcFirstLastPara="1" vertOverflow="ellipsis" horzOverflow="overflow" wrap="square" lIns="0" tIns="0" rIns="0" bIns="0" anchor="ctr" anchorCtr="1"/>
              <a:lstStyle xmlns:a="http://schemas.openxmlformats.org/drawingml/2006/main"/>
              <a:p xmlns:a="http://schemas.openxmlformats.org/drawingml/2006/main">
                <a:pPr algn="ctr" rtl="0">
                  <a:defRPr sz="1000">
                    <a:solidFill>
                      <a:sysClr val="windowText" lastClr="000000"/>
                    </a:solidFill>
                  </a:defRPr>
                </a:pPr>
                <a:endParaRPr lang="en-US" sz="1000" b="0" i="0" u="none" strike="noStrike" kern="1200" baseline="0%">
                  <a:solidFill>
                    <a:sysClr val="windowText" lastClr="000000"/>
                  </a:solidFill>
                  <a:latin typeface="Calibri" panose="020F0502020204030204"/>
                </a:endParaRPr>
              </a:p>
            </cx:txPr>
            <cx:visibility seriesName="0" categoryName="1" value="1"/>
            <cx:dataLabel idx="0">
              <cx:txPr>
                <a:bodyPr xmlns:a="http://schemas.openxmlformats.org/drawingml/2006/main" spcFirstLastPara="1" vertOverflow="ellipsis" horzOverflow="overflow" wrap="square" lIns="0" tIns="0" rIns="0" bIns="0" anchor="ctr" anchorCtr="1"/>
                <a:lstStyle xmlns:a="http://schemas.openxmlformats.org/drawingml/2006/main"/>
                <a:p xmlns:a="http://schemas.openxmlformats.org/drawingml/2006/main">
                  <a:pPr algn="ctr" rtl="0">
                    <a:defRPr b="1"/>
                  </a:pPr>
                  <a:r>
                    <a:rPr lang="en-US" sz="1000" b="1" i="0" u="none" strike="noStrike" kern="1200" baseline="0%">
                      <a:solidFill>
                        <a:sysClr val="windowText" lastClr="000000"/>
                      </a:solidFill>
                      <a:latin typeface="Calibri" panose="020F0502020204030204"/>
                    </a:rPr>
                    <a:t>No deadlines were missed, 91.1%</a:t>
                  </a:r>
                </a:p>
              </cx:txPr>
            </cx:dataLabel>
          </cx:dataLabels>
          <cx:dataId val="0"/>
          <cx:layoutPr/>
        </cx:series>
      </cx:plotAreaRegion>
    </cx:plotArea>
  </cx:chart>
  <cx:spPr>
    <a:noFill xmlns:a="http://schemas.openxmlformats.org/drawingml/2006/main"/>
    <a:ln xmlns:a="http://schemas.openxmlformats.org/drawingml/2006/main" cmpd="dbl"/>
  </cx:spPr>
</cx:chartSpace>
</file>

<file path=xl/charts/chartEx2.xml><?xml version="1.0" encoding="utf-8"?>
<cx:chartSpace xmlns:a="http://purl.oclc.org/ooxml/drawingml/main" xmlns:r="http://purl.oclc.org/ooxml/officeDocument/relationships" xmlns:cx="http://schemas.microsoft.com/office/drawing/2014/chartex">
  <cx:chartData>
    <cx:data id="0">
      <cx:strDim type="cat">
        <cx:f>_xlchart.v1.2</cx:f>
      </cx:strDim>
      <cx:numDim type="size">
        <cx:f>_xlchart.v1.3</cx:f>
      </cx:numDim>
    </cx:data>
  </cx:chartData>
  <cx:chart>
    <cx:title pos="t" align="ctr" overlay="0">
      <cx:tx>
        <cx:txData>
          <cx:v>Benefits*</cx:v>
        </cx:txData>
      </cx:tx>
    </cx:title>
    <cx:plotArea>
      <cx:plotAreaRegion>
        <cx:series layoutId="treemap" uniqueId="{3FB3754F-7F40-4475-8642-CFCA0F877C3B}">
          <cx:dataLabels pos="ctr">
            <cx:numFmt formatCode="0.0%" sourceLinked="0"/>
            <cx:txPr>
              <a:bodyPr xmlns:a="http://schemas.openxmlformats.org/drawingml/2006/main" spcFirstLastPara="1" vertOverflow="ellipsis" horzOverflow="overflow" wrap="square" lIns="0" tIns="0" rIns="0" bIns="0" anchor="ctr" anchorCtr="1"/>
              <a:lstStyle xmlns:a="http://schemas.openxmlformats.org/drawingml/2006/main"/>
              <a:p xmlns:a="http://schemas.openxmlformats.org/drawingml/2006/main">
                <a:pPr algn="ctr" rtl="0">
                  <a:defRPr sz="1000">
                    <a:solidFill>
                      <a:sysClr val="windowText" lastClr="000000"/>
                    </a:solidFill>
                  </a:defRPr>
                </a:pPr>
                <a:endParaRPr lang="en-US" sz="1000" b="0" i="0" u="none" strike="noStrike" kern="1200" baseline="0%">
                  <a:solidFill>
                    <a:sysClr val="windowText" lastClr="000000"/>
                  </a:solidFill>
                  <a:latin typeface="Calibri" panose="020F0502020204030204"/>
                </a:endParaRPr>
              </a:p>
            </cx:txPr>
            <cx:visibility seriesName="0" categoryName="1" value="1"/>
          </cx:dataLabels>
          <cx:dataId val="0"/>
          <cx:layoutPr/>
        </cx:series>
      </cx:plotAreaRegion>
    </cx:plotArea>
  </cx:chart>
  <cx:spPr>
    <a:noFill xmlns:a="http://schemas.openxmlformats.org/drawingml/2006/main"/>
    <a:ln xmlns:a="http://schemas.openxmlformats.org/drawingml/2006/main" cmpd="dbl"/>
  </cx:spPr>
</cx:chartSpace>
</file>

<file path=xl/charts/colors1.xml><?xml version="1.0" encoding="utf-8"?>
<cs:colorStyle xmlns:cs="http://schemas.microsoft.com/office/drawing/2012/chartStyle" xmlns:a="http://purl.oclc.org/ooxml/drawingml/main" meth="cycle" id="13">
  <a:schemeClr val="accent6"/>
  <a:schemeClr val="accent5"/>
  <a:schemeClr val="accent4"/>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0.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6.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7.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8.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9.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0.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6.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7.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8.xml><?xml version="1.0" encoding="utf-8"?>
<cs:colorStyle xmlns:cs="http://schemas.microsoft.com/office/drawing/2012/chartStyle" xmlns:a="http://purl.oclc.org/ooxml/drawingml/main" meth="withinLinear" id="19">
  <a:schemeClr val="accent6"/>
</cs:colorStyle>
</file>

<file path=xl/charts/colors29.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0.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1.xml><?xml version="1.0" encoding="utf-8"?>
<cs:colorStyle xmlns:cs="http://schemas.microsoft.com/office/drawing/2012/chartStyle" xmlns:a="http://purl.oclc.org/ooxml/drawingml/main" meth="withinLinear" id="19">
  <a:schemeClr val="accent6"/>
</cs:colorStyle>
</file>

<file path=xl/charts/colors32.xml><?xml version="1.0" encoding="utf-8"?>
<cs:colorStyle xmlns:cs="http://schemas.microsoft.com/office/drawing/2012/chartStyle" xmlns:a="http://purl.oclc.org/ooxml/drawingml/main" meth="cycle" id="13">
  <a:schemeClr val="accent6"/>
  <a:schemeClr val="accent5"/>
  <a:schemeClr val="accent4"/>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6.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7.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8.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9.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16">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purl.oclc.org/ooxml/drawingml/main" id="102">
  <cs:axisTitle>
    <cs:lnRef idx="0"/>
    <cs:fillRef idx="0"/>
    <cs:effectRef idx="0"/>
    <cs:fontRef idx="minor">
      <a:schemeClr val="tx1"/>
    </cs:fontRef>
    <cs:defRPr sz="1000" b="1" kern="1200"/>
  </cs:axisTitle>
  <cs:categoryAxis>
    <cs:lnRef idx="1">
      <a:schemeClr val="tx1">
        <a:tint val="75%"/>
      </a:schemeClr>
    </cs:lnRef>
    <cs:fillRef idx="0"/>
    <cs:effectRef idx="0"/>
    <cs:fontRef idx="minor">
      <a:schemeClr val="tx1"/>
    </cs:fontRef>
    <cs:spPr>
      <a:ln>
        <a:round/>
      </a:ln>
    </cs:spPr>
    <cs:defRPr sz="1000" kern="1200"/>
  </cs:categoryAxis>
  <cs:chartArea mods="allowNoFillOverride allowNoLineOverride">
    <cs:lnRef idx="1">
      <a:schemeClr val="tx1">
        <a:tint val="75%"/>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
            <a:lumOff val="35%"/>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
      </a:schemeClr>
    </cs:lnRef>
    <cs:fillRef idx="0"/>
    <cs:effectRef idx="0"/>
    <cs:fontRef idx="minor">
      <a:schemeClr val="tx1"/>
    </cs:fontRef>
    <cs:spPr>
      <a:ln>
        <a:round/>
      </a:ln>
    </cs:spPr>
    <cs:defRPr sz="1000" kern="1200"/>
  </cs:dataTable>
  <cs:downBar>
    <cs:lnRef idx="1">
      <a:schemeClr val="tx1"/>
    </cs:lnRef>
    <cs:fillRef idx="1">
      <a:schemeClr val="dk1">
        <a:tint val="95%"/>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
      </a:schemeClr>
    </cs:lnRef>
    <cs:fillRef idx="0"/>
    <cs:effectRef idx="0"/>
    <cs:fontRef idx="minor">
      <a:schemeClr val="tx1"/>
    </cs:fontRef>
    <cs:spPr>
      <a:ln>
        <a:round/>
      </a:ln>
    </cs:spPr>
  </cs:floor>
  <cs:gridlineMajor>
    <cs:lnRef idx="1">
      <a:schemeClr val="tx1">
        <a:tint val="75%"/>
      </a:schemeClr>
    </cs:lnRef>
    <cs:fillRef idx="0"/>
    <cs:effectRef idx="0"/>
    <cs:fontRef idx="minor">
      <a:schemeClr val="tx1"/>
    </cs:fontRef>
    <cs:spPr>
      <a:ln>
        <a:round/>
      </a:ln>
    </cs:spPr>
  </cs:gridlineMajor>
  <cs:gridlineMinor>
    <cs:lnRef idx="1">
      <a:schemeClr val="tx1">
        <a:tint val="5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
      </a:schemeClr>
    </cs:fillRef>
    <cs:effectRef idx="0"/>
    <cs:fontRef idx="minor">
      <a:schemeClr val="tx1"/>
    </cs:fontRef>
    <cs:spPr>
      <a:ln>
        <a:round/>
      </a:ln>
    </cs:spPr>
  </cs:upBar>
  <cs:valueAxis>
    <cs:lnRef idx="1">
      <a:schemeClr val="tx1">
        <a:tint val="75%"/>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purl.oclc.org/ooxml/officeDocument/relationships/chart" Target="../charts/chart2.xml"/><Relationship Id="rId2" Type="http://purl.oclc.org/ooxml/officeDocument/relationships/image" Target="../media/image1.jpg"/><Relationship Id="rId1" Type="http://purl.oclc.org/ooxml/officeDocument/relationships/chart" Target="../charts/chart1.xml"/><Relationship Id="rId6" Type="http://purl.oclc.org/ooxml/officeDocument/relationships/image" Target="../media/image3.png"/><Relationship Id="rId5" Type="http://purl.oclc.org/ooxml/officeDocument/relationships/image" Target="../media/image2.gif"/><Relationship Id="rId4" Type="http://purl.oclc.org/ooxml/officeDocument/relationships/hyperlink" Target="https://mail.google.com/mail/u/0?ui=2&amp;ik=0ef395ac24&amp;attid=0.1&amp;permmsgid=msg-f:1735177857770546680&amp;th=181497117a8965f8&amp;view=att&amp;disp=safe&amp;realattid=f_l479xzql1" TargetMode="External"/></Relationships>
</file>

<file path=xl/drawings/_rels/drawing10.xml.rels><?xml version="1.0" encoding="UTF-8" standalone="yes"?>
<Relationships xmlns="http://schemas.openxmlformats.org/package/2006/relationships"><Relationship Id="rId8" Type="http://purl.oclc.org/ooxml/officeDocument/relationships/chart" Target="../charts/chart59.xml"/><Relationship Id="rId13" Type="http://purl.oclc.org/ooxml/officeDocument/relationships/chart" Target="../charts/chart63.xml"/><Relationship Id="rId3" Type="http://purl.oclc.org/ooxml/officeDocument/relationships/chart" Target="../charts/chart54.xml"/><Relationship Id="rId7" Type="http://purl.oclc.org/ooxml/officeDocument/relationships/chart" Target="../charts/chart58.xml"/><Relationship Id="rId12" Type="http://purl.oclc.org/ooxml/officeDocument/relationships/chart" Target="../charts/chart62.xml"/><Relationship Id="rId2" Type="http://purl.oclc.org/ooxml/officeDocument/relationships/chart" Target="../charts/chart53.xml"/><Relationship Id="rId1" Type="http://purl.oclc.org/ooxml/officeDocument/relationships/image" Target="../media/image24.png"/><Relationship Id="rId6" Type="http://purl.oclc.org/ooxml/officeDocument/relationships/chart" Target="../charts/chart57.xml"/><Relationship Id="rId11" Type="http://purl.oclc.org/ooxml/officeDocument/relationships/chart" Target="../charts/chart61.xml"/><Relationship Id="rId5" Type="http://purl.oclc.org/ooxml/officeDocument/relationships/chart" Target="../charts/chart56.xml"/><Relationship Id="rId10" Type="http://purl.oclc.org/ooxml/officeDocument/relationships/chart" Target="../charts/chart60.xml"/><Relationship Id="rId4" Type="http://purl.oclc.org/ooxml/officeDocument/relationships/chart" Target="../charts/chart55.xml"/><Relationship Id="rId9" Type="http://schemas.microsoft.com/office/2014/relationships/chartEx" Target="../charts/chartEx1.xml"/></Relationships>
</file>

<file path=xl/drawings/_rels/drawing11.xml.rels><?xml version="1.0" encoding="UTF-8" standalone="yes"?>
<Relationships xmlns="http://schemas.openxmlformats.org/package/2006/relationships"><Relationship Id="rId8" Type="http://purl.oclc.org/ooxml/officeDocument/relationships/chart" Target="../charts/chart70.xml"/><Relationship Id="rId3" Type="http://purl.oclc.org/ooxml/officeDocument/relationships/chart" Target="../charts/chart65.xml"/><Relationship Id="rId7" Type="http://purl.oclc.org/ooxml/officeDocument/relationships/chart" Target="../charts/chart69.xml"/><Relationship Id="rId12" Type="http://purl.oclc.org/ooxml/officeDocument/relationships/chart" Target="../charts/chart73.xml"/><Relationship Id="rId2" Type="http://purl.oclc.org/ooxml/officeDocument/relationships/chart" Target="../charts/chart64.xml"/><Relationship Id="rId1" Type="http://purl.oclc.org/ooxml/officeDocument/relationships/image" Target="../media/image25.png"/><Relationship Id="rId6" Type="http://purl.oclc.org/ooxml/officeDocument/relationships/chart" Target="../charts/chart68.xml"/><Relationship Id="rId11" Type="http://purl.oclc.org/ooxml/officeDocument/relationships/chart" Target="../charts/chart72.xml"/><Relationship Id="rId5" Type="http://purl.oclc.org/ooxml/officeDocument/relationships/chart" Target="../charts/chart67.xml"/><Relationship Id="rId10" Type="http://schemas.microsoft.com/office/2014/relationships/chartEx" Target="../charts/chartEx2.xml"/><Relationship Id="rId4" Type="http://purl.oclc.org/ooxml/officeDocument/relationships/chart" Target="../charts/chart66.xml"/><Relationship Id="rId9" Type="http://purl.oclc.org/ooxml/officeDocument/relationships/chart" Target="../charts/chart71.xml"/></Relationships>
</file>

<file path=xl/drawings/_rels/drawing12.xml.rels><?xml version="1.0" encoding="UTF-8" standalone="yes"?>
<Relationships xmlns="http://schemas.openxmlformats.org/package/2006/relationships"><Relationship Id="rId1" Type="http://purl.oclc.org/ooxml/officeDocument/relationships/image" Target="../media/image26.png"/></Relationships>
</file>

<file path=xl/drawings/_rels/drawing13.xml.rels><?xml version="1.0" encoding="UTF-8" standalone="yes"?>
<Relationships xmlns="http://schemas.openxmlformats.org/package/2006/relationships"><Relationship Id="rId3" Type="http://purl.oclc.org/ooxml/officeDocument/relationships/chart" Target="../charts/chart75.xml"/><Relationship Id="rId2" Type="http://purl.oclc.org/ooxml/officeDocument/relationships/chart" Target="../charts/chart74.xml"/><Relationship Id="rId1" Type="http://purl.oclc.org/ooxml/officeDocument/relationships/image" Target="../media/image27.png"/><Relationship Id="rId4" Type="http://purl.oclc.org/ooxml/officeDocument/relationships/chart" Target="../charts/chart76.xml"/></Relationships>
</file>

<file path=xl/drawings/_rels/drawing14.xml.rels><?xml version="1.0" encoding="UTF-8" standalone="yes"?>
<Relationships xmlns="http://schemas.openxmlformats.org/package/2006/relationships"><Relationship Id="rId2" Type="http://purl.oclc.org/ooxml/officeDocument/relationships/image" Target="../media/image29.png"/><Relationship Id="rId1" Type="http://purl.oclc.org/ooxml/officeDocument/relationships/image" Target="../media/image28.png"/></Relationships>
</file>

<file path=xl/drawings/_rels/drawing2.xml.rels><?xml version="1.0" encoding="UTF-8" standalone="yes"?>
<Relationships xmlns="http://schemas.openxmlformats.org/package/2006/relationships"><Relationship Id="rId2" Type="http://purl.oclc.org/ooxml/officeDocument/relationships/chart" Target="../charts/chart3.xml"/><Relationship Id="rId1" Type="http://purl.oclc.org/ooxml/officeDocument/relationships/image" Target="../media/image4.png"/></Relationships>
</file>

<file path=xl/drawings/_rels/drawing3.xml.rels><?xml version="1.0" encoding="UTF-8" standalone="yes"?>
<Relationships xmlns="http://schemas.openxmlformats.org/package/2006/relationships"><Relationship Id="rId8" Type="http://purl.oclc.org/ooxml/officeDocument/relationships/image" Target="../media/image12.png"/><Relationship Id="rId13" Type="http://purl.oclc.org/ooxml/officeDocument/relationships/image" Target="../media/image17.png"/><Relationship Id="rId3" Type="http://purl.oclc.org/ooxml/officeDocument/relationships/image" Target="../media/image7.png"/><Relationship Id="rId7" Type="http://purl.oclc.org/ooxml/officeDocument/relationships/image" Target="../media/image11.png"/><Relationship Id="rId12" Type="http://purl.oclc.org/ooxml/officeDocument/relationships/image" Target="../media/image16.png"/><Relationship Id="rId2" Type="http://purl.oclc.org/ooxml/officeDocument/relationships/image" Target="../media/image6.png"/><Relationship Id="rId1" Type="http://purl.oclc.org/ooxml/officeDocument/relationships/image" Target="../media/image5.png"/><Relationship Id="rId6" Type="http://purl.oclc.org/ooxml/officeDocument/relationships/image" Target="../media/image10.png"/><Relationship Id="rId11" Type="http://purl.oclc.org/ooxml/officeDocument/relationships/image" Target="../media/image15.png"/><Relationship Id="rId5" Type="http://purl.oclc.org/ooxml/officeDocument/relationships/image" Target="../media/image9.png"/><Relationship Id="rId10" Type="http://purl.oclc.org/ooxml/officeDocument/relationships/image" Target="../media/image14.png"/><Relationship Id="rId4" Type="http://purl.oclc.org/ooxml/officeDocument/relationships/image" Target="../media/image8.png"/><Relationship Id="rId9" Type="http://purl.oclc.org/ooxml/officeDocument/relationships/image" Target="../media/image13.png"/></Relationships>
</file>

<file path=xl/drawings/_rels/drawing4.xml.rels><?xml version="1.0" encoding="UTF-8" standalone="yes"?>
<Relationships xmlns="http://schemas.openxmlformats.org/package/2006/relationships"><Relationship Id="rId1" Type="http://purl.oclc.org/ooxml/officeDocument/relationships/image" Target="../media/image18.png"/></Relationships>
</file>

<file path=xl/drawings/_rels/drawing5.xml.rels><?xml version="1.0" encoding="UTF-8" standalone="yes"?>
<Relationships xmlns="http://schemas.openxmlformats.org/package/2006/relationships"><Relationship Id="rId8" Type="http://purl.oclc.org/ooxml/officeDocument/relationships/chart" Target="../charts/chart10.xml"/><Relationship Id="rId13" Type="http://purl.oclc.org/ooxml/officeDocument/relationships/chart" Target="../charts/chart15.xml"/><Relationship Id="rId3" Type="http://purl.oclc.org/ooxml/officeDocument/relationships/chart" Target="../charts/chart5.xml"/><Relationship Id="rId7" Type="http://purl.oclc.org/ooxml/officeDocument/relationships/chart" Target="../charts/chart9.xml"/><Relationship Id="rId12" Type="http://purl.oclc.org/ooxml/officeDocument/relationships/chart" Target="../charts/chart14.xml"/><Relationship Id="rId2" Type="http://purl.oclc.org/ooxml/officeDocument/relationships/chart" Target="../charts/chart4.xml"/><Relationship Id="rId1" Type="http://purl.oclc.org/ooxml/officeDocument/relationships/image" Target="../media/image19.png"/><Relationship Id="rId6" Type="http://purl.oclc.org/ooxml/officeDocument/relationships/chart" Target="../charts/chart8.xml"/><Relationship Id="rId11" Type="http://purl.oclc.org/ooxml/officeDocument/relationships/chart" Target="../charts/chart13.xml"/><Relationship Id="rId5" Type="http://purl.oclc.org/ooxml/officeDocument/relationships/chart" Target="../charts/chart7.xml"/><Relationship Id="rId10" Type="http://purl.oclc.org/ooxml/officeDocument/relationships/chart" Target="../charts/chart12.xml"/><Relationship Id="rId4" Type="http://purl.oclc.org/ooxml/officeDocument/relationships/chart" Target="../charts/chart6.xml"/><Relationship Id="rId9" Type="http://purl.oclc.org/ooxml/officeDocument/relationships/chart" Target="../charts/chart11.xml"/><Relationship Id="rId14" Type="http://purl.oclc.org/ooxml/officeDocument/relationships/chart" Target="../charts/chart16.xml"/></Relationships>
</file>

<file path=xl/drawings/_rels/drawing6.xml.rels><?xml version="1.0" encoding="UTF-8" standalone="yes"?>
<Relationships xmlns="http://schemas.openxmlformats.org/package/2006/relationships"><Relationship Id="rId8" Type="http://purl.oclc.org/ooxml/officeDocument/relationships/chart" Target="../charts/chart23.xml"/><Relationship Id="rId3" Type="http://purl.oclc.org/ooxml/officeDocument/relationships/chart" Target="../charts/chart18.xml"/><Relationship Id="rId7" Type="http://purl.oclc.org/ooxml/officeDocument/relationships/chart" Target="../charts/chart22.xml"/><Relationship Id="rId2" Type="http://purl.oclc.org/ooxml/officeDocument/relationships/chart" Target="../charts/chart17.xml"/><Relationship Id="rId1" Type="http://purl.oclc.org/ooxml/officeDocument/relationships/image" Target="../media/image20.png"/><Relationship Id="rId6" Type="http://purl.oclc.org/ooxml/officeDocument/relationships/chart" Target="../charts/chart21.xml"/><Relationship Id="rId5" Type="http://purl.oclc.org/ooxml/officeDocument/relationships/chart" Target="../charts/chart20.xml"/><Relationship Id="rId4" Type="http://purl.oclc.org/ooxml/officeDocument/relationships/chart" Target="../charts/chart19.xml"/><Relationship Id="rId9" Type="http://purl.oclc.org/ooxml/officeDocument/relationships/chart" Target="../charts/chart24.xml"/></Relationships>
</file>

<file path=xl/drawings/_rels/drawing7.xml.rels><?xml version="1.0" encoding="UTF-8" standalone="yes"?>
<Relationships xmlns="http://schemas.openxmlformats.org/package/2006/relationships"><Relationship Id="rId3" Type="http://purl.oclc.org/ooxml/officeDocument/relationships/chart" Target="../charts/chart26.xml"/><Relationship Id="rId7" Type="http://purl.oclc.org/ooxml/officeDocument/relationships/chart" Target="../charts/chart30.xml"/><Relationship Id="rId2" Type="http://purl.oclc.org/ooxml/officeDocument/relationships/chart" Target="../charts/chart25.xml"/><Relationship Id="rId1" Type="http://purl.oclc.org/ooxml/officeDocument/relationships/image" Target="../media/image21.png"/><Relationship Id="rId6" Type="http://purl.oclc.org/ooxml/officeDocument/relationships/chart" Target="../charts/chart29.xml"/><Relationship Id="rId5" Type="http://purl.oclc.org/ooxml/officeDocument/relationships/chart" Target="../charts/chart28.xml"/><Relationship Id="rId4" Type="http://purl.oclc.org/ooxml/officeDocument/relationships/chart" Target="../charts/chart27.xml"/></Relationships>
</file>

<file path=xl/drawings/_rels/drawing8.xml.rels><?xml version="1.0" encoding="UTF-8" standalone="yes"?>
<Relationships xmlns="http://schemas.openxmlformats.org/package/2006/relationships"><Relationship Id="rId8" Type="http://purl.oclc.org/ooxml/officeDocument/relationships/chart" Target="../charts/chart37.xml"/><Relationship Id="rId3" Type="http://purl.oclc.org/ooxml/officeDocument/relationships/chart" Target="../charts/chart32.xml"/><Relationship Id="rId7" Type="http://purl.oclc.org/ooxml/officeDocument/relationships/chart" Target="../charts/chart36.xml"/><Relationship Id="rId2" Type="http://purl.oclc.org/ooxml/officeDocument/relationships/chart" Target="../charts/chart31.xml"/><Relationship Id="rId1" Type="http://purl.oclc.org/ooxml/officeDocument/relationships/image" Target="../media/image22.png"/><Relationship Id="rId6" Type="http://purl.oclc.org/ooxml/officeDocument/relationships/chart" Target="../charts/chart35.xml"/><Relationship Id="rId5" Type="http://purl.oclc.org/ooxml/officeDocument/relationships/chart" Target="../charts/chart34.xml"/><Relationship Id="rId10" Type="http://purl.oclc.org/ooxml/officeDocument/relationships/chart" Target="../charts/chart39.xml"/><Relationship Id="rId4" Type="http://purl.oclc.org/ooxml/officeDocument/relationships/chart" Target="../charts/chart33.xml"/><Relationship Id="rId9" Type="http://purl.oclc.org/ooxml/officeDocument/relationships/chart" Target="../charts/chart38.xml"/></Relationships>
</file>

<file path=xl/drawings/_rels/drawing9.xml.rels><?xml version="1.0" encoding="UTF-8" standalone="yes"?>
<Relationships xmlns="http://schemas.openxmlformats.org/package/2006/relationships"><Relationship Id="rId8" Type="http://purl.oclc.org/ooxml/officeDocument/relationships/chart" Target="../charts/chart46.xml"/><Relationship Id="rId13" Type="http://purl.oclc.org/ooxml/officeDocument/relationships/chart" Target="../charts/chart51.xml"/><Relationship Id="rId3" Type="http://purl.oclc.org/ooxml/officeDocument/relationships/chart" Target="../charts/chart41.xml"/><Relationship Id="rId7" Type="http://purl.oclc.org/ooxml/officeDocument/relationships/chart" Target="../charts/chart45.xml"/><Relationship Id="rId12" Type="http://purl.oclc.org/ooxml/officeDocument/relationships/chart" Target="../charts/chart50.xml"/><Relationship Id="rId2" Type="http://purl.oclc.org/ooxml/officeDocument/relationships/chart" Target="../charts/chart40.xml"/><Relationship Id="rId1" Type="http://purl.oclc.org/ooxml/officeDocument/relationships/image" Target="../media/image23.png"/><Relationship Id="rId6" Type="http://purl.oclc.org/ooxml/officeDocument/relationships/chart" Target="../charts/chart44.xml"/><Relationship Id="rId11" Type="http://purl.oclc.org/ooxml/officeDocument/relationships/chart" Target="../charts/chart49.xml"/><Relationship Id="rId5" Type="http://purl.oclc.org/ooxml/officeDocument/relationships/chart" Target="../charts/chart43.xml"/><Relationship Id="rId10" Type="http://purl.oclc.org/ooxml/officeDocument/relationships/chart" Target="../charts/chart48.xml"/><Relationship Id="rId4" Type="http://purl.oclc.org/ooxml/officeDocument/relationships/chart" Target="../charts/chart42.xml"/><Relationship Id="rId9" Type="http://purl.oclc.org/ooxml/officeDocument/relationships/chart" Target="../charts/chart47.xml"/><Relationship Id="rId14" Type="http://purl.oclc.org/ooxml/officeDocument/relationships/chart" Target="../charts/chart52.xml"/></Relationships>
</file>

<file path=xl/drawings/drawing1.xml><?xml version="1.0" encoding="utf-8"?>
<xdr:wsDr xmlns:xdr="http://purl.oclc.org/ooxml/drawingml/spreadsheetDrawing" xmlns:a="http://purl.oclc.org/ooxml/drawingml/main">
  <xdr:twoCellAnchor>
    <xdr:from>
      <xdr:col>0</xdr:col>
      <xdr:colOff>472440</xdr:colOff>
      <xdr:row>2</xdr:row>
      <xdr:rowOff>53340</xdr:rowOff>
    </xdr:from>
    <xdr:to>
      <xdr:col>5</xdr:col>
      <xdr:colOff>533400</xdr:colOff>
      <xdr:row>18</xdr:row>
      <xdr:rowOff>38100</xdr:rowOff>
    </xdr:to>
    <xdr:graphicFrame macro="">
      <xdr:nvGraphicFramePr>
        <xdr:cNvPr id="3" name="masterChart">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editAs="oneCell">
    <xdr:from>
      <xdr:col>16</xdr:col>
      <xdr:colOff>15240</xdr:colOff>
      <xdr:row>13</xdr:row>
      <xdr:rowOff>148590</xdr:rowOff>
    </xdr:from>
    <xdr:to>
      <xdr:col>22</xdr:col>
      <xdr:colOff>683514</xdr:colOff>
      <xdr:row>29</xdr:row>
      <xdr:rowOff>121158</xdr:rowOff>
    </xdr:to>
    <xdr:pic>
      <xdr:nvPicPr>
        <xdr:cNvPr id="4" name="sumlogo">
          <a:extLst>
            <a:ext uri="{FF2B5EF4-FFF2-40B4-BE49-F238E27FC236}">
              <a16:creationId xmlns:a16="http://schemas.microsoft.com/office/drawing/2014/main" id="{00000000-0008-0000-0000-000004000000}"/>
            </a:ext>
          </a:extLst>
        </xdr:cNvPr>
        <xdr:cNvPicPr>
          <a:picLocks noChangeAspect="1"/>
        </xdr:cNvPicPr>
      </xdr:nvPicPr>
      <xdr:blipFill>
        <a:blip xmlns:r="http://purl.oclc.org/ooxml/officeDocument/relationships" r:embed="rId2">
          <a:alphaModFix/>
          <a:extLst>
            <a:ext uri="{28A0092B-C50C-407E-A947-70E740481C1C}">
              <a14:useLocalDpi xmlns:a14="http://schemas.microsoft.com/office/drawing/2010/main" val="0"/>
            </a:ext>
          </a:extLst>
        </a:blip>
        <a:stretch>
          <a:fillRect/>
        </a:stretch>
      </xdr:blipFill>
      <xdr:spPr>
        <a:xfrm>
          <a:off x="13327380" y="2526030"/>
          <a:ext cx="4927854" cy="2898648"/>
        </a:xfrm>
        <a:prstGeom prst="rect">
          <a:avLst/>
        </a:prstGeom>
      </xdr:spPr>
    </xdr:pic>
    <xdr:clientData/>
  </xdr:twoCellAnchor>
  <xdr:twoCellAnchor editAs="oneCell">
    <xdr:from>
      <xdr:col>1</xdr:col>
      <xdr:colOff>333375</xdr:colOff>
      <xdr:row>23</xdr:row>
      <xdr:rowOff>19685</xdr:rowOff>
    </xdr:from>
    <xdr:to>
      <xdr:col>2</xdr:col>
      <xdr:colOff>26670</xdr:colOff>
      <xdr:row>24</xdr:row>
      <xdr:rowOff>106045</xdr:rowOff>
    </xdr:to>
    <xdr:sp macro="" textlink="">
      <xdr:nvSpPr>
        <xdr:cNvPr id="2" name="Star: 5 Points 1">
          <a:extLst>
            <a:ext uri="{FF2B5EF4-FFF2-40B4-BE49-F238E27FC236}">
              <a16:creationId xmlns:a16="http://schemas.microsoft.com/office/drawing/2014/main" id="{00000000-0008-0000-0000-000002000000}"/>
            </a:ext>
          </a:extLst>
        </xdr:cNvPr>
        <xdr:cNvSpPr/>
      </xdr:nvSpPr>
      <xdr:spPr>
        <a:xfrm>
          <a:off x="942975" y="4401185"/>
          <a:ext cx="304800" cy="269240"/>
        </a:xfrm>
        <a:prstGeom prst="star5">
          <a:avLst/>
        </a:prstGeom>
        <a:solidFill>
          <a:srgbClr val="C00000"/>
        </a:solidFill>
        <a:ln w="3175">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295275</xdr:colOff>
      <xdr:row>23</xdr:row>
      <xdr:rowOff>19685</xdr:rowOff>
    </xdr:from>
    <xdr:to>
      <xdr:col>2</xdr:col>
      <xdr:colOff>598170</xdr:colOff>
      <xdr:row>24</xdr:row>
      <xdr:rowOff>106045</xdr:rowOff>
    </xdr:to>
    <xdr:sp macro="" textlink="">
      <xdr:nvSpPr>
        <xdr:cNvPr id="5" name="Star: 5 Points 4">
          <a:extLst>
            <a:ext uri="{FF2B5EF4-FFF2-40B4-BE49-F238E27FC236}">
              <a16:creationId xmlns:a16="http://schemas.microsoft.com/office/drawing/2014/main" id="{00000000-0008-0000-0000-000005000000}"/>
            </a:ext>
          </a:extLst>
        </xdr:cNvPr>
        <xdr:cNvSpPr/>
      </xdr:nvSpPr>
      <xdr:spPr>
        <a:xfrm>
          <a:off x="1514475" y="4401185"/>
          <a:ext cx="304800" cy="269240"/>
        </a:xfrm>
        <a:prstGeom prst="star5">
          <a:avLst/>
        </a:prstGeom>
        <a:gradFill flip="none" rotWithShape="1">
          <a:gsLst>
            <a:gs pos="50%">
              <a:srgbClr val="C00000"/>
            </a:gs>
            <a:gs pos="50%">
              <a:srgbClr val="FFFFFF"/>
            </a:gs>
          </a:gsLst>
          <a:lin ang="0" scaled="1"/>
          <a:tileRect/>
        </a:gradFill>
        <a:ln w="3175">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257175</xdr:colOff>
      <xdr:row>23</xdr:row>
      <xdr:rowOff>19685</xdr:rowOff>
    </xdr:from>
    <xdr:to>
      <xdr:col>3</xdr:col>
      <xdr:colOff>560070</xdr:colOff>
      <xdr:row>24</xdr:row>
      <xdr:rowOff>106045</xdr:rowOff>
    </xdr:to>
    <xdr:sp macro="" textlink="">
      <xdr:nvSpPr>
        <xdr:cNvPr id="6" name="Star: 5 Points 5">
          <a:extLst>
            <a:ext uri="{FF2B5EF4-FFF2-40B4-BE49-F238E27FC236}">
              <a16:creationId xmlns:a16="http://schemas.microsoft.com/office/drawing/2014/main" id="{00000000-0008-0000-0000-000006000000}"/>
            </a:ext>
          </a:extLst>
        </xdr:cNvPr>
        <xdr:cNvSpPr/>
      </xdr:nvSpPr>
      <xdr:spPr>
        <a:xfrm>
          <a:off x="2085975" y="4401185"/>
          <a:ext cx="304800" cy="269240"/>
        </a:xfrm>
        <a:prstGeom prst="star5">
          <a:avLst/>
        </a:prstGeom>
        <a:solidFill>
          <a:srgbClr val="FFFFFF"/>
        </a:solidFill>
        <a:ln w="3175">
          <a:solidFill>
            <a:srgbClr val="FFFFFF"/>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219075</xdr:colOff>
      <xdr:row>23</xdr:row>
      <xdr:rowOff>19685</xdr:rowOff>
    </xdr:from>
    <xdr:to>
      <xdr:col>4</xdr:col>
      <xdr:colOff>521970</xdr:colOff>
      <xdr:row>24</xdr:row>
      <xdr:rowOff>106045</xdr:rowOff>
    </xdr:to>
    <xdr:sp macro="" textlink="">
      <xdr:nvSpPr>
        <xdr:cNvPr id="7" name="Star: 5 Points 6">
          <a:extLst>
            <a:ext uri="{FF2B5EF4-FFF2-40B4-BE49-F238E27FC236}">
              <a16:creationId xmlns:a16="http://schemas.microsoft.com/office/drawing/2014/main" id="{00000000-0008-0000-0000-000007000000}"/>
            </a:ext>
          </a:extLst>
        </xdr:cNvPr>
        <xdr:cNvSpPr/>
      </xdr:nvSpPr>
      <xdr:spPr>
        <a:xfrm>
          <a:off x="2657475" y="4401185"/>
          <a:ext cx="304800" cy="269240"/>
        </a:xfrm>
        <a:prstGeom prst="star5">
          <a:avLst/>
        </a:prstGeom>
        <a:solidFill>
          <a:srgbClr val="FFFFFF"/>
        </a:solidFill>
        <a:ln w="3175">
          <a:solidFill>
            <a:srgbClr val="FFFFFF"/>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180975</xdr:colOff>
      <xdr:row>23</xdr:row>
      <xdr:rowOff>19685</xdr:rowOff>
    </xdr:from>
    <xdr:to>
      <xdr:col>5</xdr:col>
      <xdr:colOff>483870</xdr:colOff>
      <xdr:row>24</xdr:row>
      <xdr:rowOff>106045</xdr:rowOff>
    </xdr:to>
    <xdr:sp macro="" textlink="">
      <xdr:nvSpPr>
        <xdr:cNvPr id="8" name="Star: 5 Points 7">
          <a:extLst>
            <a:ext uri="{FF2B5EF4-FFF2-40B4-BE49-F238E27FC236}">
              <a16:creationId xmlns:a16="http://schemas.microsoft.com/office/drawing/2014/main" id="{00000000-0008-0000-0000-000008000000}"/>
            </a:ext>
          </a:extLst>
        </xdr:cNvPr>
        <xdr:cNvSpPr/>
      </xdr:nvSpPr>
      <xdr:spPr>
        <a:xfrm>
          <a:off x="3228975" y="4401185"/>
          <a:ext cx="304800" cy="269240"/>
        </a:xfrm>
        <a:prstGeom prst="star5">
          <a:avLst/>
        </a:prstGeom>
        <a:solidFill>
          <a:srgbClr val="FFFFFF"/>
        </a:solidFill>
        <a:ln w="3175">
          <a:solidFill>
            <a:srgbClr val="FFFFFF"/>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0</xdr:colOff>
      <xdr:row>40</xdr:row>
      <xdr:rowOff>28575</xdr:rowOff>
    </xdr:from>
    <xdr:to>
      <xdr:col>13</xdr:col>
      <xdr:colOff>533401</xdr:colOff>
      <xdr:row>69</xdr:row>
      <xdr:rowOff>114300</xdr:rowOff>
    </xdr:to>
    <xdr:graphicFrame macro="">
      <xdr:nvGraphicFramePr>
        <xdr:cNvPr id="10" name="DisAggChart">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editAs="oneCell">
    <xdr:from>
      <xdr:col>10</xdr:col>
      <xdr:colOff>0</xdr:colOff>
      <xdr:row>13</xdr:row>
      <xdr:rowOff>0</xdr:rowOff>
    </xdr:from>
    <xdr:to>
      <xdr:col>10</xdr:col>
      <xdr:colOff>304800</xdr:colOff>
      <xdr:row>14</xdr:row>
      <xdr:rowOff>114300</xdr:rowOff>
    </xdr:to>
    <xdr:sp macro="" textlink="">
      <xdr:nvSpPr>
        <xdr:cNvPr id="4097" name=":3r7">
          <a:hlinkClick xmlns:r="http://purl.oclc.org/ooxml/officeDocument/relationships" r:id="rId4" tgtFrame="_blank"/>
          <a:extLst>
            <a:ext uri="{FF2B5EF4-FFF2-40B4-BE49-F238E27FC236}">
              <a16:creationId xmlns:a16="http://schemas.microsoft.com/office/drawing/2014/main" id="{00000000-0008-0000-0000-000001100000}"/>
            </a:ext>
          </a:extLst>
        </xdr:cNvPr>
        <xdr:cNvSpPr>
          <a:spLocks noChangeAspect="1" noChangeArrowheads="1"/>
        </xdr:cNvSpPr>
      </xdr:nvSpPr>
      <xdr:spPr bwMode="auto">
        <a:xfrm>
          <a:off x="79152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7620</xdr:colOff>
      <xdr:row>14</xdr:row>
      <xdr:rowOff>7620</xdr:rowOff>
    </xdr:to>
    <xdr:pic>
      <xdr:nvPicPr>
        <xdr:cNvPr id="13" name="Picture 12">
          <a:hlinkClick xmlns:r="http://purl.oclc.org/ooxml/officeDocument/relationships" r:id="rId4" tgtFrame="_blank"/>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purl.oclc.org/ooxml/officeDocument/relationships" r:embed="rId5">
          <a:extLst>
            <a:ext uri="{28A0092B-C50C-407E-A947-70E740481C1C}">
              <a14:useLocalDpi xmlns:a14="http://schemas.microsoft.com/office/drawing/2010/main" val="0"/>
            </a:ext>
          </a:extLst>
        </a:blip>
        <a:srcRect/>
        <a:stretch>
          <a:fillRect/>
        </a:stretch>
      </xdr:blipFill>
      <xdr:spPr bwMode="auto">
        <a:xfrm>
          <a:off x="7915275"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350521</xdr:colOff>
      <xdr:row>13</xdr:row>
      <xdr:rowOff>0</xdr:rowOff>
    </xdr:from>
    <xdr:to>
      <xdr:col>9</xdr:col>
      <xdr:colOff>1549485</xdr:colOff>
      <xdr:row>19</xdr:row>
      <xdr:rowOff>57150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purl.oclc.org/ooxml/officeDocument/relationships" r:embed="rId6" cstate="print">
          <a:extLst>
            <a:ext uri="{28A0092B-C50C-407E-A947-70E740481C1C}">
              <a14:useLocalDpi xmlns:a14="http://schemas.microsoft.com/office/drawing/2010/main" val="0"/>
            </a:ext>
          </a:extLst>
        </a:blip>
        <a:stretch>
          <a:fillRect/>
        </a:stretch>
      </xdr:blipFill>
      <xdr:spPr>
        <a:xfrm>
          <a:off x="5836921" y="2476500"/>
          <a:ext cx="1198964" cy="1200150"/>
        </a:xfrm>
        <a:prstGeom prst="rect">
          <a:avLst/>
        </a:prstGeom>
      </xdr:spPr>
    </xdr:pic>
    <xdr:clientData/>
  </xdr:twoCellAnchor>
</xdr:wsDr>
</file>

<file path=xl/drawings/drawing10.xml><?xml version="1.0" encoding="utf-8"?>
<xdr:wsDr xmlns:xdr="http://purl.oclc.org/ooxml/drawingml/spreadsheetDrawing" xmlns:a="http://purl.oclc.org/ooxml/drawingml/main">
  <xdr:twoCellAnchor editAs="oneCell">
    <xdr:from>
      <xdr:col>14</xdr:col>
      <xdr:colOff>198780</xdr:colOff>
      <xdr:row>0</xdr:row>
      <xdr:rowOff>0</xdr:rowOff>
    </xdr:from>
    <xdr:to>
      <xdr:col>16</xdr:col>
      <xdr:colOff>0</xdr:colOff>
      <xdr:row>3</xdr:row>
      <xdr:rowOff>85725</xdr:rowOff>
    </xdr:to>
    <xdr:pic>
      <xdr:nvPicPr>
        <xdr:cNvPr id="2" name="pMan">
          <a:extLst>
            <a:ext uri="{FF2B5EF4-FFF2-40B4-BE49-F238E27FC236}">
              <a16:creationId xmlns:a16="http://schemas.microsoft.com/office/drawing/2014/main" id="{00000000-0008-0000-09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6330" y="0"/>
          <a:ext cx="677520"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00000000-0008-0000-0900-000003000000}"/>
            </a:ext>
          </a:extLst>
        </xdr:cNvPr>
        <xdr:cNvSpPr/>
      </xdr:nvSpPr>
      <xdr:spPr>
        <a:xfrm>
          <a:off x="1352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00000000-0008-0000-0900-000004000000}"/>
            </a:ext>
          </a:extLst>
        </xdr:cNvPr>
        <xdr:cNvSpPr/>
      </xdr:nvSpPr>
      <xdr:spPr>
        <a:xfrm>
          <a:off x="19240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00000000-0008-0000-0900-000005000000}"/>
            </a:ext>
          </a:extLst>
        </xdr:cNvPr>
        <xdr:cNvSpPr/>
      </xdr:nvSpPr>
      <xdr:spPr>
        <a:xfrm>
          <a:off x="2495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00000000-0008-0000-0900-000006000000}"/>
            </a:ext>
          </a:extLst>
        </xdr:cNvPr>
        <xdr:cNvSpPr/>
      </xdr:nvSpPr>
      <xdr:spPr>
        <a:xfrm>
          <a:off x="30670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00000000-0008-0000-0900-000007000000}"/>
            </a:ext>
          </a:extLst>
        </xdr:cNvPr>
        <xdr:cNvSpPr/>
      </xdr:nvSpPr>
      <xdr:spPr>
        <a:xfrm>
          <a:off x="3638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6</xdr:col>
      <xdr:colOff>174625</xdr:colOff>
      <xdr:row>46</xdr:row>
      <xdr:rowOff>76200</xdr:rowOff>
    </xdr:to>
    <xdr:graphicFrame macro="">
      <xdr:nvGraphicFramePr>
        <xdr:cNvPr id="11" name="Chart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6</xdr:col>
      <xdr:colOff>301625</xdr:colOff>
      <xdr:row>32</xdr:row>
      <xdr:rowOff>0</xdr:rowOff>
    </xdr:from>
    <xdr:to>
      <xdr:col>15</xdr:col>
      <xdr:colOff>311150</xdr:colOff>
      <xdr:row>46</xdr:row>
      <xdr:rowOff>76200</xdr:rowOff>
    </xdr:to>
    <xdr:graphicFrame macro="">
      <xdr:nvGraphicFramePr>
        <xdr:cNvPr id="12" name="Chart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53</xdr:row>
      <xdr:rowOff>0</xdr:rowOff>
    </xdr:from>
    <xdr:to>
      <xdr:col>6</xdr:col>
      <xdr:colOff>174625</xdr:colOff>
      <xdr:row>67</xdr:row>
      <xdr:rowOff>76200</xdr:rowOff>
    </xdr:to>
    <xdr:graphicFrame macro="">
      <xdr:nvGraphicFramePr>
        <xdr:cNvPr id="13" name="Chart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6</xdr:col>
      <xdr:colOff>301625</xdr:colOff>
      <xdr:row>53</xdr:row>
      <xdr:rowOff>0</xdr:rowOff>
    </xdr:from>
    <xdr:to>
      <xdr:col>15</xdr:col>
      <xdr:colOff>311150</xdr:colOff>
      <xdr:row>67</xdr:row>
      <xdr:rowOff>76200</xdr:rowOff>
    </xdr:to>
    <xdr:graphicFrame macro="">
      <xdr:nvGraphicFramePr>
        <xdr:cNvPr id="14" name="Chart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0</xdr:col>
      <xdr:colOff>127000</xdr:colOff>
      <xdr:row>75</xdr:row>
      <xdr:rowOff>0</xdr:rowOff>
    </xdr:from>
    <xdr:to>
      <xdr:col>15</xdr:col>
      <xdr:colOff>311150</xdr:colOff>
      <xdr:row>122</xdr:row>
      <xdr:rowOff>139700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microsoft.com/office/drawing/2014/chartex">
              <cx:chart xmlns:cx="http://schemas.microsoft.com/office/drawing/2014/chartex" xmlns:r="http://purl.oclc.org/ooxml/officeDocument/relationships" r:id="rId9"/>
            </a:graphicData>
          </a:graphic>
        </xdr:graphicFrame>
      </mc:Choice>
      <mc:Fallback>
        <xdr:sp macro="" textlink="">
          <xdr:nvSpPr>
            <xdr:cNvPr id="0" name=""/>
            <xdr:cNvSpPr>
              <a:spLocks noTextEdit="1"/>
            </xdr:cNvSpPr>
          </xdr:nvSpPr>
          <xdr:spPr>
            <a:xfrm>
              <a:off x="127000" y="18983325"/>
              <a:ext cx="7689850" cy="909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127000</xdr:colOff>
      <xdr:row>128</xdr:row>
      <xdr:rowOff>0</xdr:rowOff>
    </xdr:from>
    <xdr:to>
      <xdr:col>15</xdr:col>
      <xdr:colOff>311150</xdr:colOff>
      <xdr:row>147</xdr:row>
      <xdr:rowOff>38100</xdr:rowOff>
    </xdr:to>
    <xdr:graphicFrame macro="">
      <xdr:nvGraphicFramePr>
        <xdr:cNvPr id="16" name="Chart 15">
          <a:extLst>
            <a:ext uri="{FF2B5EF4-FFF2-40B4-BE49-F238E27FC236}">
              <a16:creationId xmlns:a16="http://schemas.microsoft.com/office/drawing/2014/main" id="{00000000-0008-0000-0900-000010000000}"/>
            </a:ext>
          </a:extLst>
        </xdr:cNvPr>
        <xdr:cNvGraphicFramePr/>
      </xdr:nvGraphicFramePr>
      <xdr:xfrm>
        <a:off x="0" y="0"/>
        <a:ext cx="0" cy="0"/>
      </xdr:xfrm>
      <a:graphic>
        <a:graphicData uri="http://purl.oclc.org/ooxml/drawingml/chart">
          <c:chart xmlns:c="http://purl.oclc.org/ooxml/drawingml/chart" xmlns:r="http://purl.oclc.org/ooxml/officeDocument/relationships" r:id="rId10"/>
        </a:graphicData>
      </a:graphic>
    </xdr:graphicFrame>
    <xdr:clientData/>
  </xdr:twoCellAnchor>
  <xdr:twoCellAnchor>
    <xdr:from>
      <xdr:col>0</xdr:col>
      <xdr:colOff>127000</xdr:colOff>
      <xdr:row>153</xdr:row>
      <xdr:rowOff>0</xdr:rowOff>
    </xdr:from>
    <xdr:to>
      <xdr:col>6</xdr:col>
      <xdr:colOff>174625</xdr:colOff>
      <xdr:row>167</xdr:row>
      <xdr:rowOff>76200</xdr:rowOff>
    </xdr:to>
    <xdr:graphicFrame macro="">
      <xdr:nvGraphicFramePr>
        <xdr:cNvPr id="17" name="Chart 16">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purl.oclc.org/ooxml/drawingml/chart">
          <c:chart xmlns:c="http://purl.oclc.org/ooxml/drawingml/chart" xmlns:r="http://purl.oclc.org/ooxml/officeDocument/relationships" r:id="rId11"/>
        </a:graphicData>
      </a:graphic>
    </xdr:graphicFrame>
    <xdr:clientData/>
  </xdr:twoCellAnchor>
  <xdr:twoCellAnchor>
    <xdr:from>
      <xdr:col>6</xdr:col>
      <xdr:colOff>301625</xdr:colOff>
      <xdr:row>153</xdr:row>
      <xdr:rowOff>0</xdr:rowOff>
    </xdr:from>
    <xdr:to>
      <xdr:col>15</xdr:col>
      <xdr:colOff>311150</xdr:colOff>
      <xdr:row>167</xdr:row>
      <xdr:rowOff>76200</xdr:rowOff>
    </xdr:to>
    <xdr:graphicFrame macro="">
      <xdr:nvGraphicFramePr>
        <xdr:cNvPr id="18" name="Chart 17">
          <a:extLst>
            <a:ext uri="{FF2B5EF4-FFF2-40B4-BE49-F238E27FC236}">
              <a16:creationId xmlns:a16="http://schemas.microsoft.com/office/drawing/2014/main" id="{00000000-0008-0000-0900-000012000000}"/>
            </a:ext>
          </a:extLst>
        </xdr:cNvPr>
        <xdr:cNvGraphicFramePr/>
      </xdr:nvGraphicFramePr>
      <xdr:xfrm>
        <a:off x="0" y="0"/>
        <a:ext cx="0" cy="0"/>
      </xdr:xfrm>
      <a:graphic>
        <a:graphicData uri="http://purl.oclc.org/ooxml/drawingml/chart">
          <c:chart xmlns:c="http://purl.oclc.org/ooxml/drawingml/chart" xmlns:r="http://purl.oclc.org/ooxml/officeDocument/relationships" r:id="rId12"/>
        </a:graphicData>
      </a:graphic>
    </xdr:graphicFrame>
    <xdr:clientData/>
  </xdr:twoCellAnchor>
  <xdr:twoCellAnchor>
    <xdr:from>
      <xdr:col>0</xdr:col>
      <xdr:colOff>127000</xdr:colOff>
      <xdr:row>174</xdr:row>
      <xdr:rowOff>0</xdr:rowOff>
    </xdr:from>
    <xdr:to>
      <xdr:col>15</xdr:col>
      <xdr:colOff>311150</xdr:colOff>
      <xdr:row>193</xdr:row>
      <xdr:rowOff>38100</xdr:rowOff>
    </xdr:to>
    <xdr:graphicFrame macro="">
      <xdr:nvGraphicFramePr>
        <xdr:cNvPr id="19" name="Chart 18">
          <a:extLst>
            <a:ext uri="{FF2B5EF4-FFF2-40B4-BE49-F238E27FC236}">
              <a16:creationId xmlns:a16="http://schemas.microsoft.com/office/drawing/2014/main" id="{00000000-0008-0000-0900-000013000000}"/>
            </a:ext>
          </a:extLst>
        </xdr:cNvPr>
        <xdr:cNvGraphicFramePr/>
      </xdr:nvGraphicFramePr>
      <xdr:xfrm>
        <a:off x="0" y="0"/>
        <a:ext cx="0" cy="0"/>
      </xdr:xfrm>
      <a:graphic>
        <a:graphicData uri="http://purl.oclc.org/ooxml/drawingml/chart">
          <c:chart xmlns:c="http://purl.oclc.org/ooxml/drawingml/chart" xmlns:r="http://purl.oclc.org/ooxml/officeDocument/relationships" r:id="rId13"/>
        </a:graphicData>
      </a:graphic>
    </xdr:graphicFrame>
    <xdr:clientData/>
  </xdr:twoCellAnchor>
</xdr:wsDr>
</file>

<file path=xl/drawings/drawing11.xml><?xml version="1.0" encoding="utf-8"?>
<xdr:wsDr xmlns:xdr="http://purl.oclc.org/ooxml/drawingml/spreadsheetDrawing" xmlns:a="http://purl.oclc.org/ooxml/drawingml/main">
  <xdr:twoCellAnchor editAs="oneCell">
    <xdr:from>
      <xdr:col>14</xdr:col>
      <xdr:colOff>201758</xdr:colOff>
      <xdr:row>0</xdr:row>
      <xdr:rowOff>0</xdr:rowOff>
    </xdr:from>
    <xdr:to>
      <xdr:col>16</xdr:col>
      <xdr:colOff>0</xdr:colOff>
      <xdr:row>3</xdr:row>
      <xdr:rowOff>85724</xdr:rowOff>
    </xdr:to>
    <xdr:pic>
      <xdr:nvPicPr>
        <xdr:cNvPr id="2" name="pWinWin">
          <a:extLst>
            <a:ext uri="{FF2B5EF4-FFF2-40B4-BE49-F238E27FC236}">
              <a16:creationId xmlns:a16="http://schemas.microsoft.com/office/drawing/2014/main" id="{00000000-0008-0000-0A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9308" y="0"/>
          <a:ext cx="674542" cy="761999"/>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00000000-0008-0000-0A00-000003000000}"/>
            </a:ext>
          </a:extLst>
        </xdr:cNvPr>
        <xdr:cNvSpPr/>
      </xdr:nvSpPr>
      <xdr:spPr>
        <a:xfrm>
          <a:off x="1352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00000000-0008-0000-0A00-000004000000}"/>
            </a:ext>
          </a:extLst>
        </xdr:cNvPr>
        <xdr:cNvSpPr/>
      </xdr:nvSpPr>
      <xdr:spPr>
        <a:xfrm>
          <a:off x="19240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00000000-0008-0000-0A00-000005000000}"/>
            </a:ext>
          </a:extLst>
        </xdr:cNvPr>
        <xdr:cNvSpPr/>
      </xdr:nvSpPr>
      <xdr:spPr>
        <a:xfrm>
          <a:off x="2495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00000000-0008-0000-0A00-000006000000}"/>
            </a:ext>
          </a:extLst>
        </xdr:cNvPr>
        <xdr:cNvSpPr/>
      </xdr:nvSpPr>
      <xdr:spPr>
        <a:xfrm>
          <a:off x="3067050" y="1244600"/>
          <a:ext cx="304800" cy="254000"/>
        </a:xfrm>
        <a:prstGeom prst="star5">
          <a:avLst/>
        </a:prstGeom>
        <a:gradFill flip="none" rotWithShape="1">
          <a:gsLst>
            <a:gs pos="44%">
              <a:srgbClr val="FFC000"/>
            </a:gs>
            <a:gs pos="45%">
              <a:srgbClr val="FFFFFF"/>
            </a:gs>
          </a:gsLst>
          <a:lin ang="0" scaled="1"/>
          <a:tileRect/>
        </a:gra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00000000-0008-0000-0A00-000007000000}"/>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15</xdr:col>
      <xdr:colOff>311150</xdr:colOff>
      <xdr:row>45</xdr:row>
      <xdr:rowOff>76200</xdr:rowOff>
    </xdr:to>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0</xdr:col>
      <xdr:colOff>127000</xdr:colOff>
      <xdr:row>51</xdr:row>
      <xdr:rowOff>0</xdr:rowOff>
    </xdr:from>
    <xdr:to>
      <xdr:col>15</xdr:col>
      <xdr:colOff>311150</xdr:colOff>
      <xdr:row>70</xdr:row>
      <xdr:rowOff>38100</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75</xdr:row>
      <xdr:rowOff>0</xdr:rowOff>
    </xdr:from>
    <xdr:to>
      <xdr:col>15</xdr:col>
      <xdr:colOff>311150</xdr:colOff>
      <xdr:row>102</xdr:row>
      <xdr:rowOff>127000</xdr:rowOff>
    </xdr:to>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0</xdr:col>
      <xdr:colOff>127000</xdr:colOff>
      <xdr:row>109</xdr:row>
      <xdr:rowOff>0</xdr:rowOff>
    </xdr:from>
    <xdr:to>
      <xdr:col>15</xdr:col>
      <xdr:colOff>311150</xdr:colOff>
      <xdr:row>143</xdr:row>
      <xdr:rowOff>76200</xdr:rowOff>
    </xdr:to>
    <xdr:graphicFrame macro="">
      <xdr:nvGraphicFramePr>
        <xdr:cNvPr id="12" name="Chart 11">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149</xdr:row>
      <xdr:rowOff>0</xdr:rowOff>
    </xdr:from>
    <xdr:to>
      <xdr:col>15</xdr:col>
      <xdr:colOff>311150</xdr:colOff>
      <xdr:row>183</xdr:row>
      <xdr:rowOff>76200</xdr:rowOff>
    </xdr:to>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189</xdr:row>
      <xdr:rowOff>0</xdr:rowOff>
    </xdr:from>
    <xdr:to>
      <xdr:col>15</xdr:col>
      <xdr:colOff>311150</xdr:colOff>
      <xdr:row>223</xdr:row>
      <xdr:rowOff>76200</xdr:rowOff>
    </xdr:to>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0</xdr:col>
      <xdr:colOff>127000</xdr:colOff>
      <xdr:row>229</xdr:row>
      <xdr:rowOff>0</xdr:rowOff>
    </xdr:from>
    <xdr:to>
      <xdr:col>15</xdr:col>
      <xdr:colOff>311150</xdr:colOff>
      <xdr:row>248</xdr:row>
      <xdr:rowOff>38100</xdr:rowOff>
    </xdr:to>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twoCellAnchor>
    <xdr:from>
      <xdr:col>0</xdr:col>
      <xdr:colOff>127000</xdr:colOff>
      <xdr:row>253</xdr:row>
      <xdr:rowOff>0</xdr:rowOff>
    </xdr:from>
    <xdr:to>
      <xdr:col>15</xdr:col>
      <xdr:colOff>311150</xdr:colOff>
      <xdr:row>276</xdr:row>
      <xdr:rowOff>165100</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microsoft.com/office/drawing/2014/chartex">
              <cx:chart xmlns:cx="http://schemas.microsoft.com/office/drawing/2014/chartex" xmlns:r="http://purl.oclc.org/ooxml/officeDocument/relationships" r:id="rId10"/>
            </a:graphicData>
          </a:graphic>
        </xdr:graphicFrame>
      </mc:Choice>
      <mc:Fallback>
        <xdr:sp macro="" textlink="">
          <xdr:nvSpPr>
            <xdr:cNvPr id="0" name=""/>
            <xdr:cNvSpPr>
              <a:spLocks noTextEdit="1"/>
            </xdr:cNvSpPr>
          </xdr:nvSpPr>
          <xdr:spPr>
            <a:xfrm>
              <a:off x="127000" y="55787925"/>
              <a:ext cx="7689850" cy="45466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127000</xdr:colOff>
      <xdr:row>283</xdr:row>
      <xdr:rowOff>0</xdr:rowOff>
    </xdr:from>
    <xdr:to>
      <xdr:col>15</xdr:col>
      <xdr:colOff>311150</xdr:colOff>
      <xdr:row>302</xdr:row>
      <xdr:rowOff>38100</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purl.oclc.org/ooxml/drawingml/chart">
          <c:chart xmlns:c="http://purl.oclc.org/ooxml/drawingml/chart" xmlns:r="http://purl.oclc.org/ooxml/officeDocument/relationships" r:id="rId11"/>
        </a:graphicData>
      </a:graphic>
    </xdr:graphicFrame>
    <xdr:clientData/>
  </xdr:twoCellAnchor>
  <xdr:twoCellAnchor>
    <xdr:from>
      <xdr:col>0</xdr:col>
      <xdr:colOff>127000</xdr:colOff>
      <xdr:row>307</xdr:row>
      <xdr:rowOff>0</xdr:rowOff>
    </xdr:from>
    <xdr:to>
      <xdr:col>15</xdr:col>
      <xdr:colOff>311150</xdr:colOff>
      <xdr:row>341</xdr:row>
      <xdr:rowOff>76200</xdr:rowOff>
    </xdr:to>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0" y="0"/>
        <a:ext cx="0" cy="0"/>
      </xdr:xfrm>
      <a:graphic>
        <a:graphicData uri="http://purl.oclc.org/ooxml/drawingml/chart">
          <c:chart xmlns:c="http://purl.oclc.org/ooxml/drawingml/chart" xmlns:r="http://purl.oclc.org/ooxml/officeDocument/relationships" r:id="rId12"/>
        </a:graphicData>
      </a:graphic>
    </xdr:graphicFrame>
    <xdr:clientData/>
  </xdr:twoCellAnchor>
</xdr:wsDr>
</file>

<file path=xl/drawings/drawing12.xml><?xml version="1.0" encoding="utf-8"?>
<xdr:wsDr xmlns:xdr="http://purl.oclc.org/ooxml/drawingml/spreadsheetDrawing" xmlns:a="http://purl.oclc.org/ooxml/drawingml/main">
  <xdr:twoCellAnchor editAs="oneCell">
    <xdr:from>
      <xdr:col>14</xdr:col>
      <xdr:colOff>575052</xdr:colOff>
      <xdr:row>0</xdr:row>
      <xdr:rowOff>0</xdr:rowOff>
    </xdr:from>
    <xdr:to>
      <xdr:col>16</xdr:col>
      <xdr:colOff>0</xdr:colOff>
      <xdr:row>2</xdr:row>
      <xdr:rowOff>187833</xdr:rowOff>
    </xdr:to>
    <xdr:pic>
      <xdr:nvPicPr>
        <xdr:cNvPr id="2" name="pPop">
          <a:extLst>
            <a:ext uri="{FF2B5EF4-FFF2-40B4-BE49-F238E27FC236}">
              <a16:creationId xmlns:a16="http://schemas.microsoft.com/office/drawing/2014/main" id="{00000000-0008-0000-0B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9109452" y="0"/>
          <a:ext cx="644148" cy="673608"/>
        </a:xfrm>
        <a:prstGeom prst="rect">
          <a:avLst/>
        </a:prstGeom>
      </xdr:spPr>
    </xdr:pic>
    <xdr:clientData/>
  </xdr:twoCellAnchor>
</xdr:wsDr>
</file>

<file path=xl/drawings/drawing13.xml><?xml version="1.0" encoding="utf-8"?>
<xdr:wsDr xmlns:xdr="http://purl.oclc.org/ooxml/drawingml/spreadsheetDrawing" xmlns:a="http://purl.oclc.org/ooxml/drawingml/main">
  <xdr:twoCellAnchor editAs="oneCell">
    <xdr:from>
      <xdr:col>14</xdr:col>
      <xdr:colOff>152249</xdr:colOff>
      <xdr:row>0</xdr:row>
      <xdr:rowOff>0</xdr:rowOff>
    </xdr:from>
    <xdr:to>
      <xdr:col>16</xdr:col>
      <xdr:colOff>0</xdr:colOff>
      <xdr:row>3</xdr:row>
      <xdr:rowOff>85725</xdr:rowOff>
    </xdr:to>
    <xdr:pic>
      <xdr:nvPicPr>
        <xdr:cNvPr id="2" name="pSupplier">
          <a:extLst>
            <a:ext uri="{FF2B5EF4-FFF2-40B4-BE49-F238E27FC236}">
              <a16:creationId xmlns:a16="http://schemas.microsoft.com/office/drawing/2014/main" id="{00000000-0008-0000-0C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19799" y="0"/>
          <a:ext cx="724051" cy="762000"/>
        </a:xfrm>
        <a:prstGeom prst="rect">
          <a:avLst/>
        </a:prstGeom>
      </xdr:spPr>
    </xdr:pic>
    <xdr:clientData/>
  </xdr:twoCellAnchor>
  <xdr:twoCellAnchor>
    <xdr:from>
      <xdr:col>0</xdr:col>
      <xdr:colOff>127000</xdr:colOff>
      <xdr:row>27</xdr:row>
      <xdr:rowOff>0</xdr:rowOff>
    </xdr:from>
    <xdr:to>
      <xdr:col>15</xdr:col>
      <xdr:colOff>311150</xdr:colOff>
      <xdr:row>46</xdr:row>
      <xdr:rowOff>38100</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50</xdr:row>
      <xdr:rowOff>0</xdr:rowOff>
    </xdr:from>
    <xdr:to>
      <xdr:col>15</xdr:col>
      <xdr:colOff>311150</xdr:colOff>
      <xdr:row>69</xdr:row>
      <xdr:rowOff>38100</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0</xdr:col>
      <xdr:colOff>127000</xdr:colOff>
      <xdr:row>73</xdr:row>
      <xdr:rowOff>0</xdr:rowOff>
    </xdr:from>
    <xdr:to>
      <xdr:col>15</xdr:col>
      <xdr:colOff>311150</xdr:colOff>
      <xdr:row>92</xdr:row>
      <xdr:rowOff>38100</xdr:rowOff>
    </xdr:to>
    <xdr:graphicFrame macro="">
      <xdr:nvGraphicFramePr>
        <xdr:cNvPr id="5" name="Char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wsDr>
</file>

<file path=xl/drawings/drawing14.xml><?xml version="1.0" encoding="utf-8"?>
<xdr:wsDr xmlns:xdr="http://purl.oclc.org/ooxml/drawingml/spreadsheetDrawing" xmlns:a="http://purl.oclc.org/ooxml/drawingml/main">
  <xdr:twoCellAnchor editAs="oneCell">
    <xdr:from>
      <xdr:col>14</xdr:col>
      <xdr:colOff>199823</xdr:colOff>
      <xdr:row>0</xdr:row>
      <xdr:rowOff>0</xdr:rowOff>
    </xdr:from>
    <xdr:to>
      <xdr:col>16</xdr:col>
      <xdr:colOff>0</xdr:colOff>
      <xdr:row>3</xdr:row>
      <xdr:rowOff>85725</xdr:rowOff>
    </xdr:to>
    <xdr:pic>
      <xdr:nvPicPr>
        <xdr:cNvPr id="2" name="pBest">
          <a:extLst>
            <a:ext uri="{FF2B5EF4-FFF2-40B4-BE49-F238E27FC236}">
              <a16:creationId xmlns:a16="http://schemas.microsoft.com/office/drawing/2014/main" id="{00000000-0008-0000-0D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7373" y="0"/>
          <a:ext cx="676477" cy="762000"/>
        </a:xfrm>
        <a:prstGeom prst="rect">
          <a:avLst/>
        </a:prstGeom>
      </xdr:spPr>
    </xdr:pic>
    <xdr:clientData/>
  </xdr:twoCellAnchor>
  <xdr:twoCellAnchor editAs="oneCell">
    <xdr:from>
      <xdr:col>14</xdr:col>
      <xdr:colOff>30704</xdr:colOff>
      <xdr:row>0</xdr:row>
      <xdr:rowOff>63500</xdr:rowOff>
    </xdr:from>
    <xdr:to>
      <xdr:col>14</xdr:col>
      <xdr:colOff>387308</xdr:colOff>
      <xdr:row>1</xdr:row>
      <xdr:rowOff>254000</xdr:rowOff>
    </xdr:to>
    <xdr:pic>
      <xdr:nvPicPr>
        <xdr:cNvPr id="3" name="pComments">
          <a:extLst>
            <a:ext uri="{FF2B5EF4-FFF2-40B4-BE49-F238E27FC236}">
              <a16:creationId xmlns:a16="http://schemas.microsoft.com/office/drawing/2014/main" id="{00000000-0008-0000-0D00-000003000000}"/>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Lst>
        </a:blip>
        <a:stretch>
          <a:fillRect/>
        </a:stretch>
      </xdr:blipFill>
      <xdr:spPr>
        <a:xfrm>
          <a:off x="7098254" y="63500"/>
          <a:ext cx="356604" cy="381000"/>
        </a:xfrm>
        <a:prstGeom prst="rect">
          <a:avLst/>
        </a:prstGeom>
      </xdr:spPr>
    </xdr:pic>
    <xdr:clientData/>
  </xdr:twoCellAnchor>
</xdr:wsDr>
</file>

<file path=xl/drawings/drawing2.xml><?xml version="1.0" encoding="utf-8"?>
<xdr:wsDr xmlns:xdr="http://purl.oclc.org/ooxml/drawingml/spreadsheetDrawing" xmlns:a="http://purl.oclc.org/ooxml/drawingml/main">
  <xdr:twoCellAnchor editAs="oneCell">
    <xdr:from>
      <xdr:col>0</xdr:col>
      <xdr:colOff>0</xdr:colOff>
      <xdr:row>0</xdr:row>
      <xdr:rowOff>0</xdr:rowOff>
    </xdr:from>
    <xdr:to>
      <xdr:col>2</xdr:col>
      <xdr:colOff>519516</xdr:colOff>
      <xdr:row>3</xdr:row>
      <xdr:rowOff>101600</xdr:rowOff>
    </xdr:to>
    <xdr:pic>
      <xdr:nvPicPr>
        <xdr:cNvPr id="2" name="pcover">
          <a:extLst>
            <a:ext uri="{FF2B5EF4-FFF2-40B4-BE49-F238E27FC236}">
              <a16:creationId xmlns:a16="http://schemas.microsoft.com/office/drawing/2014/main" id="{00000000-0008-0000-02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0" y="0"/>
          <a:ext cx="2253066" cy="1568450"/>
        </a:xfrm>
        <a:prstGeom prst="rect">
          <a:avLst/>
        </a:prstGeom>
      </xdr:spPr>
    </xdr:pic>
    <xdr:clientData/>
  </xdr:twoCellAnchor>
  <xdr:twoCellAnchor editAs="oneCell">
    <xdr:from>
      <xdr:col>3</xdr:col>
      <xdr:colOff>38100</xdr:colOff>
      <xdr:row>14</xdr:row>
      <xdr:rowOff>63500</xdr:rowOff>
    </xdr:from>
    <xdr:to>
      <xdr:col>3</xdr:col>
      <xdr:colOff>190500</xdr:colOff>
      <xdr:row>14</xdr:row>
      <xdr:rowOff>190500</xdr:rowOff>
    </xdr:to>
    <xdr:sp macro="" textlink="">
      <xdr:nvSpPr>
        <xdr:cNvPr id="3" name="Star: 5 Points 2">
          <a:extLst>
            <a:ext uri="{FF2B5EF4-FFF2-40B4-BE49-F238E27FC236}">
              <a16:creationId xmlns:a16="http://schemas.microsoft.com/office/drawing/2014/main" id="{00000000-0008-0000-0200-000003000000}"/>
            </a:ext>
          </a:extLst>
        </xdr:cNvPr>
        <xdr:cNvSpPr/>
      </xdr:nvSpPr>
      <xdr:spPr>
        <a:xfrm>
          <a:off x="2743200" y="5054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14</xdr:row>
      <xdr:rowOff>63500</xdr:rowOff>
    </xdr:from>
    <xdr:to>
      <xdr:col>4</xdr:col>
      <xdr:colOff>276225</xdr:colOff>
      <xdr:row>14</xdr:row>
      <xdr:rowOff>190500</xdr:rowOff>
    </xdr:to>
    <xdr:sp macro="" textlink="">
      <xdr:nvSpPr>
        <xdr:cNvPr id="4" name="Star: 5 Points 3">
          <a:extLst>
            <a:ext uri="{FF2B5EF4-FFF2-40B4-BE49-F238E27FC236}">
              <a16:creationId xmlns:a16="http://schemas.microsoft.com/office/drawing/2014/main" id="{00000000-0008-0000-0200-000004000000}"/>
            </a:ext>
          </a:extLst>
        </xdr:cNvPr>
        <xdr:cNvSpPr/>
      </xdr:nvSpPr>
      <xdr:spPr>
        <a:xfrm>
          <a:off x="3057525" y="5054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14</xdr:row>
      <xdr:rowOff>63500</xdr:rowOff>
    </xdr:from>
    <xdr:to>
      <xdr:col>5</xdr:col>
      <xdr:colOff>276225</xdr:colOff>
      <xdr:row>14</xdr:row>
      <xdr:rowOff>190500</xdr:rowOff>
    </xdr:to>
    <xdr:sp macro="" textlink="">
      <xdr:nvSpPr>
        <xdr:cNvPr id="5" name="Star: 5 Points 4">
          <a:extLst>
            <a:ext uri="{FF2B5EF4-FFF2-40B4-BE49-F238E27FC236}">
              <a16:creationId xmlns:a16="http://schemas.microsoft.com/office/drawing/2014/main" id="{00000000-0008-0000-0200-000005000000}"/>
            </a:ext>
          </a:extLst>
        </xdr:cNvPr>
        <xdr:cNvSpPr/>
      </xdr:nvSpPr>
      <xdr:spPr>
        <a:xfrm>
          <a:off x="3457575" y="5054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14</xdr:row>
      <xdr:rowOff>63500</xdr:rowOff>
    </xdr:from>
    <xdr:to>
      <xdr:col>6</xdr:col>
      <xdr:colOff>276225</xdr:colOff>
      <xdr:row>14</xdr:row>
      <xdr:rowOff>190500</xdr:rowOff>
    </xdr:to>
    <xdr:sp macro="" textlink="">
      <xdr:nvSpPr>
        <xdr:cNvPr id="6" name="Star: 5 Points 5">
          <a:extLst>
            <a:ext uri="{FF2B5EF4-FFF2-40B4-BE49-F238E27FC236}">
              <a16:creationId xmlns:a16="http://schemas.microsoft.com/office/drawing/2014/main" id="{00000000-0008-0000-0200-000006000000}"/>
            </a:ext>
          </a:extLst>
        </xdr:cNvPr>
        <xdr:cNvSpPr/>
      </xdr:nvSpPr>
      <xdr:spPr>
        <a:xfrm>
          <a:off x="3857625" y="5054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14</xdr:row>
      <xdr:rowOff>63500</xdr:rowOff>
    </xdr:from>
    <xdr:to>
      <xdr:col>7</xdr:col>
      <xdr:colOff>276225</xdr:colOff>
      <xdr:row>14</xdr:row>
      <xdr:rowOff>190500</xdr:rowOff>
    </xdr:to>
    <xdr:sp macro="" textlink="">
      <xdr:nvSpPr>
        <xdr:cNvPr id="7" name="Star: 5 Points 6">
          <a:extLst>
            <a:ext uri="{FF2B5EF4-FFF2-40B4-BE49-F238E27FC236}">
              <a16:creationId xmlns:a16="http://schemas.microsoft.com/office/drawing/2014/main" id="{00000000-0008-0000-0200-000007000000}"/>
            </a:ext>
          </a:extLst>
        </xdr:cNvPr>
        <xdr:cNvSpPr/>
      </xdr:nvSpPr>
      <xdr:spPr>
        <a:xfrm>
          <a:off x="4257675" y="5054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15</xdr:row>
      <xdr:rowOff>63500</xdr:rowOff>
    </xdr:from>
    <xdr:to>
      <xdr:col>3</xdr:col>
      <xdr:colOff>190500</xdr:colOff>
      <xdr:row>15</xdr:row>
      <xdr:rowOff>190500</xdr:rowOff>
    </xdr:to>
    <xdr:sp macro="" textlink="">
      <xdr:nvSpPr>
        <xdr:cNvPr id="8" name="Star: 5 Points 7">
          <a:extLst>
            <a:ext uri="{FF2B5EF4-FFF2-40B4-BE49-F238E27FC236}">
              <a16:creationId xmlns:a16="http://schemas.microsoft.com/office/drawing/2014/main" id="{00000000-0008-0000-0200-000008000000}"/>
            </a:ext>
          </a:extLst>
        </xdr:cNvPr>
        <xdr:cNvSpPr/>
      </xdr:nvSpPr>
      <xdr:spPr>
        <a:xfrm>
          <a:off x="2743200" y="5245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15</xdr:row>
      <xdr:rowOff>63500</xdr:rowOff>
    </xdr:from>
    <xdr:to>
      <xdr:col>4</xdr:col>
      <xdr:colOff>276225</xdr:colOff>
      <xdr:row>15</xdr:row>
      <xdr:rowOff>190500</xdr:rowOff>
    </xdr:to>
    <xdr:sp macro="" textlink="">
      <xdr:nvSpPr>
        <xdr:cNvPr id="9" name="Star: 5 Points 8">
          <a:extLst>
            <a:ext uri="{FF2B5EF4-FFF2-40B4-BE49-F238E27FC236}">
              <a16:creationId xmlns:a16="http://schemas.microsoft.com/office/drawing/2014/main" id="{00000000-0008-0000-0200-000009000000}"/>
            </a:ext>
          </a:extLst>
        </xdr:cNvPr>
        <xdr:cNvSpPr/>
      </xdr:nvSpPr>
      <xdr:spPr>
        <a:xfrm>
          <a:off x="3057525" y="5245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15</xdr:row>
      <xdr:rowOff>63500</xdr:rowOff>
    </xdr:from>
    <xdr:to>
      <xdr:col>5</xdr:col>
      <xdr:colOff>276225</xdr:colOff>
      <xdr:row>15</xdr:row>
      <xdr:rowOff>190500</xdr:rowOff>
    </xdr:to>
    <xdr:sp macro="" textlink="">
      <xdr:nvSpPr>
        <xdr:cNvPr id="10" name="Star: 5 Points 9">
          <a:extLst>
            <a:ext uri="{FF2B5EF4-FFF2-40B4-BE49-F238E27FC236}">
              <a16:creationId xmlns:a16="http://schemas.microsoft.com/office/drawing/2014/main" id="{00000000-0008-0000-0200-00000A000000}"/>
            </a:ext>
          </a:extLst>
        </xdr:cNvPr>
        <xdr:cNvSpPr/>
      </xdr:nvSpPr>
      <xdr:spPr>
        <a:xfrm>
          <a:off x="3457575" y="5245100"/>
          <a:ext cx="152400" cy="127000"/>
        </a:xfrm>
        <a:prstGeom prst="star5">
          <a:avLst/>
        </a:prstGeom>
        <a:gradFill flip="none" rotWithShape="1">
          <a:gsLst>
            <a:gs pos="44%">
              <a:srgbClr val="FFC000"/>
            </a:gs>
            <a:gs pos="45%">
              <a:srgbClr val="FFFFFF"/>
            </a:gs>
          </a:gsLst>
          <a:lin ang="0" scaled="1"/>
          <a:tileRect/>
        </a:gra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15</xdr:row>
      <xdr:rowOff>63500</xdr:rowOff>
    </xdr:from>
    <xdr:to>
      <xdr:col>6</xdr:col>
      <xdr:colOff>276225</xdr:colOff>
      <xdr:row>15</xdr:row>
      <xdr:rowOff>190500</xdr:rowOff>
    </xdr:to>
    <xdr:sp macro="" textlink="">
      <xdr:nvSpPr>
        <xdr:cNvPr id="11" name="Star: 5 Points 10">
          <a:extLst>
            <a:ext uri="{FF2B5EF4-FFF2-40B4-BE49-F238E27FC236}">
              <a16:creationId xmlns:a16="http://schemas.microsoft.com/office/drawing/2014/main" id="{00000000-0008-0000-0200-00000B000000}"/>
            </a:ext>
          </a:extLst>
        </xdr:cNvPr>
        <xdr:cNvSpPr/>
      </xdr:nvSpPr>
      <xdr:spPr>
        <a:xfrm>
          <a:off x="3857625" y="5245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15</xdr:row>
      <xdr:rowOff>63500</xdr:rowOff>
    </xdr:from>
    <xdr:to>
      <xdr:col>7</xdr:col>
      <xdr:colOff>276225</xdr:colOff>
      <xdr:row>15</xdr:row>
      <xdr:rowOff>190500</xdr:rowOff>
    </xdr:to>
    <xdr:sp macro="" textlink="">
      <xdr:nvSpPr>
        <xdr:cNvPr id="12" name="Star: 5 Points 11">
          <a:extLst>
            <a:ext uri="{FF2B5EF4-FFF2-40B4-BE49-F238E27FC236}">
              <a16:creationId xmlns:a16="http://schemas.microsoft.com/office/drawing/2014/main" id="{00000000-0008-0000-0200-00000C000000}"/>
            </a:ext>
          </a:extLst>
        </xdr:cNvPr>
        <xdr:cNvSpPr/>
      </xdr:nvSpPr>
      <xdr:spPr>
        <a:xfrm>
          <a:off x="4257675" y="5245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16</xdr:row>
      <xdr:rowOff>63500</xdr:rowOff>
    </xdr:from>
    <xdr:to>
      <xdr:col>3</xdr:col>
      <xdr:colOff>190500</xdr:colOff>
      <xdr:row>16</xdr:row>
      <xdr:rowOff>190500</xdr:rowOff>
    </xdr:to>
    <xdr:sp macro="" textlink="">
      <xdr:nvSpPr>
        <xdr:cNvPr id="13" name="Star: 5 Points 12">
          <a:extLst>
            <a:ext uri="{FF2B5EF4-FFF2-40B4-BE49-F238E27FC236}">
              <a16:creationId xmlns:a16="http://schemas.microsoft.com/office/drawing/2014/main" id="{00000000-0008-0000-0200-00000D000000}"/>
            </a:ext>
          </a:extLst>
        </xdr:cNvPr>
        <xdr:cNvSpPr/>
      </xdr:nvSpPr>
      <xdr:spPr>
        <a:xfrm>
          <a:off x="2743200" y="5435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16</xdr:row>
      <xdr:rowOff>63500</xdr:rowOff>
    </xdr:from>
    <xdr:to>
      <xdr:col>4</xdr:col>
      <xdr:colOff>276225</xdr:colOff>
      <xdr:row>16</xdr:row>
      <xdr:rowOff>190500</xdr:rowOff>
    </xdr:to>
    <xdr:sp macro="" textlink="">
      <xdr:nvSpPr>
        <xdr:cNvPr id="14" name="Star: 5 Points 13">
          <a:extLst>
            <a:ext uri="{FF2B5EF4-FFF2-40B4-BE49-F238E27FC236}">
              <a16:creationId xmlns:a16="http://schemas.microsoft.com/office/drawing/2014/main" id="{00000000-0008-0000-0200-00000E000000}"/>
            </a:ext>
          </a:extLst>
        </xdr:cNvPr>
        <xdr:cNvSpPr/>
      </xdr:nvSpPr>
      <xdr:spPr>
        <a:xfrm>
          <a:off x="3057525" y="5435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16</xdr:row>
      <xdr:rowOff>63500</xdr:rowOff>
    </xdr:from>
    <xdr:to>
      <xdr:col>5</xdr:col>
      <xdr:colOff>276225</xdr:colOff>
      <xdr:row>16</xdr:row>
      <xdr:rowOff>190500</xdr:rowOff>
    </xdr:to>
    <xdr:sp macro="" textlink="">
      <xdr:nvSpPr>
        <xdr:cNvPr id="15" name="Star: 5 Points 14">
          <a:extLst>
            <a:ext uri="{FF2B5EF4-FFF2-40B4-BE49-F238E27FC236}">
              <a16:creationId xmlns:a16="http://schemas.microsoft.com/office/drawing/2014/main" id="{00000000-0008-0000-0200-00000F000000}"/>
            </a:ext>
          </a:extLst>
        </xdr:cNvPr>
        <xdr:cNvSpPr/>
      </xdr:nvSpPr>
      <xdr:spPr>
        <a:xfrm>
          <a:off x="3457575" y="5435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16</xdr:row>
      <xdr:rowOff>63500</xdr:rowOff>
    </xdr:from>
    <xdr:to>
      <xdr:col>6</xdr:col>
      <xdr:colOff>276225</xdr:colOff>
      <xdr:row>16</xdr:row>
      <xdr:rowOff>190500</xdr:rowOff>
    </xdr:to>
    <xdr:sp macro="" textlink="">
      <xdr:nvSpPr>
        <xdr:cNvPr id="16" name="Star: 5 Points 15">
          <a:extLst>
            <a:ext uri="{FF2B5EF4-FFF2-40B4-BE49-F238E27FC236}">
              <a16:creationId xmlns:a16="http://schemas.microsoft.com/office/drawing/2014/main" id="{00000000-0008-0000-0200-000010000000}"/>
            </a:ext>
          </a:extLst>
        </xdr:cNvPr>
        <xdr:cNvSpPr/>
      </xdr:nvSpPr>
      <xdr:spPr>
        <a:xfrm>
          <a:off x="3857625" y="5435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16</xdr:row>
      <xdr:rowOff>63500</xdr:rowOff>
    </xdr:from>
    <xdr:to>
      <xdr:col>7</xdr:col>
      <xdr:colOff>276225</xdr:colOff>
      <xdr:row>16</xdr:row>
      <xdr:rowOff>190500</xdr:rowOff>
    </xdr:to>
    <xdr:sp macro="" textlink="">
      <xdr:nvSpPr>
        <xdr:cNvPr id="17" name="Star: 5 Points 16">
          <a:extLst>
            <a:ext uri="{FF2B5EF4-FFF2-40B4-BE49-F238E27FC236}">
              <a16:creationId xmlns:a16="http://schemas.microsoft.com/office/drawing/2014/main" id="{00000000-0008-0000-0200-000011000000}"/>
            </a:ext>
          </a:extLst>
        </xdr:cNvPr>
        <xdr:cNvSpPr/>
      </xdr:nvSpPr>
      <xdr:spPr>
        <a:xfrm>
          <a:off x="4257675" y="5435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17</xdr:row>
      <xdr:rowOff>63500</xdr:rowOff>
    </xdr:from>
    <xdr:to>
      <xdr:col>3</xdr:col>
      <xdr:colOff>190500</xdr:colOff>
      <xdr:row>17</xdr:row>
      <xdr:rowOff>190500</xdr:rowOff>
    </xdr:to>
    <xdr:sp macro="" textlink="">
      <xdr:nvSpPr>
        <xdr:cNvPr id="18" name="Star: 5 Points 17">
          <a:extLst>
            <a:ext uri="{FF2B5EF4-FFF2-40B4-BE49-F238E27FC236}">
              <a16:creationId xmlns:a16="http://schemas.microsoft.com/office/drawing/2014/main" id="{00000000-0008-0000-0200-000012000000}"/>
            </a:ext>
          </a:extLst>
        </xdr:cNvPr>
        <xdr:cNvSpPr/>
      </xdr:nvSpPr>
      <xdr:spPr>
        <a:xfrm>
          <a:off x="2743200" y="56261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17</xdr:row>
      <xdr:rowOff>63500</xdr:rowOff>
    </xdr:from>
    <xdr:to>
      <xdr:col>4</xdr:col>
      <xdr:colOff>276225</xdr:colOff>
      <xdr:row>17</xdr:row>
      <xdr:rowOff>190500</xdr:rowOff>
    </xdr:to>
    <xdr:sp macro="" textlink="">
      <xdr:nvSpPr>
        <xdr:cNvPr id="19" name="Star: 5 Points 18">
          <a:extLst>
            <a:ext uri="{FF2B5EF4-FFF2-40B4-BE49-F238E27FC236}">
              <a16:creationId xmlns:a16="http://schemas.microsoft.com/office/drawing/2014/main" id="{00000000-0008-0000-0200-000013000000}"/>
            </a:ext>
          </a:extLst>
        </xdr:cNvPr>
        <xdr:cNvSpPr/>
      </xdr:nvSpPr>
      <xdr:spPr>
        <a:xfrm>
          <a:off x="3057525" y="56261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17</xdr:row>
      <xdr:rowOff>63500</xdr:rowOff>
    </xdr:from>
    <xdr:to>
      <xdr:col>5</xdr:col>
      <xdr:colOff>276225</xdr:colOff>
      <xdr:row>17</xdr:row>
      <xdr:rowOff>190500</xdr:rowOff>
    </xdr:to>
    <xdr:sp macro="" textlink="">
      <xdr:nvSpPr>
        <xdr:cNvPr id="20" name="Star: 5 Points 19">
          <a:extLst>
            <a:ext uri="{FF2B5EF4-FFF2-40B4-BE49-F238E27FC236}">
              <a16:creationId xmlns:a16="http://schemas.microsoft.com/office/drawing/2014/main" id="{00000000-0008-0000-0200-000014000000}"/>
            </a:ext>
          </a:extLst>
        </xdr:cNvPr>
        <xdr:cNvSpPr/>
      </xdr:nvSpPr>
      <xdr:spPr>
        <a:xfrm>
          <a:off x="3457575" y="56261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17</xdr:row>
      <xdr:rowOff>63500</xdr:rowOff>
    </xdr:from>
    <xdr:to>
      <xdr:col>6</xdr:col>
      <xdr:colOff>276225</xdr:colOff>
      <xdr:row>17</xdr:row>
      <xdr:rowOff>190500</xdr:rowOff>
    </xdr:to>
    <xdr:sp macro="" textlink="">
      <xdr:nvSpPr>
        <xdr:cNvPr id="21" name="Star: 5 Points 20">
          <a:extLst>
            <a:ext uri="{FF2B5EF4-FFF2-40B4-BE49-F238E27FC236}">
              <a16:creationId xmlns:a16="http://schemas.microsoft.com/office/drawing/2014/main" id="{00000000-0008-0000-0200-000015000000}"/>
            </a:ext>
          </a:extLst>
        </xdr:cNvPr>
        <xdr:cNvSpPr/>
      </xdr:nvSpPr>
      <xdr:spPr>
        <a:xfrm>
          <a:off x="3857625" y="56261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17</xdr:row>
      <xdr:rowOff>63500</xdr:rowOff>
    </xdr:from>
    <xdr:to>
      <xdr:col>7</xdr:col>
      <xdr:colOff>276225</xdr:colOff>
      <xdr:row>17</xdr:row>
      <xdr:rowOff>190500</xdr:rowOff>
    </xdr:to>
    <xdr:sp macro="" textlink="">
      <xdr:nvSpPr>
        <xdr:cNvPr id="22" name="Star: 5 Points 21">
          <a:extLst>
            <a:ext uri="{FF2B5EF4-FFF2-40B4-BE49-F238E27FC236}">
              <a16:creationId xmlns:a16="http://schemas.microsoft.com/office/drawing/2014/main" id="{00000000-0008-0000-0200-000016000000}"/>
            </a:ext>
          </a:extLst>
        </xdr:cNvPr>
        <xdr:cNvSpPr/>
      </xdr:nvSpPr>
      <xdr:spPr>
        <a:xfrm>
          <a:off x="4257675" y="5626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18</xdr:row>
      <xdr:rowOff>63500</xdr:rowOff>
    </xdr:from>
    <xdr:to>
      <xdr:col>3</xdr:col>
      <xdr:colOff>190500</xdr:colOff>
      <xdr:row>18</xdr:row>
      <xdr:rowOff>190500</xdr:rowOff>
    </xdr:to>
    <xdr:sp macro="" textlink="">
      <xdr:nvSpPr>
        <xdr:cNvPr id="23" name="Star: 5 Points 22">
          <a:extLst>
            <a:ext uri="{FF2B5EF4-FFF2-40B4-BE49-F238E27FC236}">
              <a16:creationId xmlns:a16="http://schemas.microsoft.com/office/drawing/2014/main" id="{00000000-0008-0000-0200-000017000000}"/>
            </a:ext>
          </a:extLst>
        </xdr:cNvPr>
        <xdr:cNvSpPr/>
      </xdr:nvSpPr>
      <xdr:spPr>
        <a:xfrm>
          <a:off x="2743200" y="5816600"/>
          <a:ext cx="152400" cy="127000"/>
        </a:xfrm>
        <a:prstGeom prst="star5">
          <a:avLst/>
        </a:prstGeom>
        <a:gradFill flip="none" rotWithShape="1">
          <a:gsLst>
            <a:gs pos="44%">
              <a:srgbClr val="C00000"/>
            </a:gs>
            <a:gs pos="45%">
              <a:srgbClr val="FFFFFF"/>
            </a:gs>
          </a:gsLst>
          <a:lin ang="0" scaled="1"/>
          <a:tileRect/>
        </a:gradFill>
        <a:ln w="3175">
          <a:solidFill>
            <a:srgbClr val="C00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18</xdr:row>
      <xdr:rowOff>63500</xdr:rowOff>
    </xdr:from>
    <xdr:to>
      <xdr:col>4</xdr:col>
      <xdr:colOff>276225</xdr:colOff>
      <xdr:row>18</xdr:row>
      <xdr:rowOff>190500</xdr:rowOff>
    </xdr:to>
    <xdr:sp macro="" textlink="">
      <xdr:nvSpPr>
        <xdr:cNvPr id="24" name="Star: 5 Points 23">
          <a:extLst>
            <a:ext uri="{FF2B5EF4-FFF2-40B4-BE49-F238E27FC236}">
              <a16:creationId xmlns:a16="http://schemas.microsoft.com/office/drawing/2014/main" id="{00000000-0008-0000-0200-000018000000}"/>
            </a:ext>
          </a:extLst>
        </xdr:cNvPr>
        <xdr:cNvSpPr/>
      </xdr:nvSpPr>
      <xdr:spPr>
        <a:xfrm>
          <a:off x="3057525" y="5816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18</xdr:row>
      <xdr:rowOff>63500</xdr:rowOff>
    </xdr:from>
    <xdr:to>
      <xdr:col>5</xdr:col>
      <xdr:colOff>276225</xdr:colOff>
      <xdr:row>18</xdr:row>
      <xdr:rowOff>190500</xdr:rowOff>
    </xdr:to>
    <xdr:sp macro="" textlink="">
      <xdr:nvSpPr>
        <xdr:cNvPr id="25" name="Star: 5 Points 24">
          <a:extLst>
            <a:ext uri="{FF2B5EF4-FFF2-40B4-BE49-F238E27FC236}">
              <a16:creationId xmlns:a16="http://schemas.microsoft.com/office/drawing/2014/main" id="{00000000-0008-0000-0200-000019000000}"/>
            </a:ext>
          </a:extLst>
        </xdr:cNvPr>
        <xdr:cNvSpPr/>
      </xdr:nvSpPr>
      <xdr:spPr>
        <a:xfrm>
          <a:off x="3457575" y="5816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18</xdr:row>
      <xdr:rowOff>63500</xdr:rowOff>
    </xdr:from>
    <xdr:to>
      <xdr:col>6</xdr:col>
      <xdr:colOff>276225</xdr:colOff>
      <xdr:row>18</xdr:row>
      <xdr:rowOff>190500</xdr:rowOff>
    </xdr:to>
    <xdr:sp macro="" textlink="">
      <xdr:nvSpPr>
        <xdr:cNvPr id="26" name="Star: 5 Points 25">
          <a:extLst>
            <a:ext uri="{FF2B5EF4-FFF2-40B4-BE49-F238E27FC236}">
              <a16:creationId xmlns:a16="http://schemas.microsoft.com/office/drawing/2014/main" id="{00000000-0008-0000-0200-00001A000000}"/>
            </a:ext>
          </a:extLst>
        </xdr:cNvPr>
        <xdr:cNvSpPr/>
      </xdr:nvSpPr>
      <xdr:spPr>
        <a:xfrm>
          <a:off x="3857625" y="5816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18</xdr:row>
      <xdr:rowOff>63500</xdr:rowOff>
    </xdr:from>
    <xdr:to>
      <xdr:col>7</xdr:col>
      <xdr:colOff>276225</xdr:colOff>
      <xdr:row>18</xdr:row>
      <xdr:rowOff>190500</xdr:rowOff>
    </xdr:to>
    <xdr:sp macro="" textlink="">
      <xdr:nvSpPr>
        <xdr:cNvPr id="27" name="Star: 5 Points 26">
          <a:extLst>
            <a:ext uri="{FF2B5EF4-FFF2-40B4-BE49-F238E27FC236}">
              <a16:creationId xmlns:a16="http://schemas.microsoft.com/office/drawing/2014/main" id="{00000000-0008-0000-0200-00001B000000}"/>
            </a:ext>
          </a:extLst>
        </xdr:cNvPr>
        <xdr:cNvSpPr/>
      </xdr:nvSpPr>
      <xdr:spPr>
        <a:xfrm>
          <a:off x="4257675" y="5816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19</xdr:row>
      <xdr:rowOff>63500</xdr:rowOff>
    </xdr:from>
    <xdr:to>
      <xdr:col>3</xdr:col>
      <xdr:colOff>190500</xdr:colOff>
      <xdr:row>19</xdr:row>
      <xdr:rowOff>190500</xdr:rowOff>
    </xdr:to>
    <xdr:sp macro="" textlink="">
      <xdr:nvSpPr>
        <xdr:cNvPr id="28" name="Star: 5 Points 27">
          <a:extLst>
            <a:ext uri="{FF2B5EF4-FFF2-40B4-BE49-F238E27FC236}">
              <a16:creationId xmlns:a16="http://schemas.microsoft.com/office/drawing/2014/main" id="{00000000-0008-0000-0200-00001C000000}"/>
            </a:ext>
          </a:extLst>
        </xdr:cNvPr>
        <xdr:cNvSpPr/>
      </xdr:nvSpPr>
      <xdr:spPr>
        <a:xfrm>
          <a:off x="2743200" y="60071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19</xdr:row>
      <xdr:rowOff>63500</xdr:rowOff>
    </xdr:from>
    <xdr:to>
      <xdr:col>4</xdr:col>
      <xdr:colOff>276225</xdr:colOff>
      <xdr:row>19</xdr:row>
      <xdr:rowOff>190500</xdr:rowOff>
    </xdr:to>
    <xdr:sp macro="" textlink="">
      <xdr:nvSpPr>
        <xdr:cNvPr id="29" name="Star: 5 Points 28">
          <a:extLst>
            <a:ext uri="{FF2B5EF4-FFF2-40B4-BE49-F238E27FC236}">
              <a16:creationId xmlns:a16="http://schemas.microsoft.com/office/drawing/2014/main" id="{00000000-0008-0000-0200-00001D000000}"/>
            </a:ext>
          </a:extLst>
        </xdr:cNvPr>
        <xdr:cNvSpPr/>
      </xdr:nvSpPr>
      <xdr:spPr>
        <a:xfrm>
          <a:off x="3057525" y="60071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19</xdr:row>
      <xdr:rowOff>63500</xdr:rowOff>
    </xdr:from>
    <xdr:to>
      <xdr:col>5</xdr:col>
      <xdr:colOff>276225</xdr:colOff>
      <xdr:row>19</xdr:row>
      <xdr:rowOff>190500</xdr:rowOff>
    </xdr:to>
    <xdr:sp macro="" textlink="">
      <xdr:nvSpPr>
        <xdr:cNvPr id="30" name="Star: 5 Points 29">
          <a:extLst>
            <a:ext uri="{FF2B5EF4-FFF2-40B4-BE49-F238E27FC236}">
              <a16:creationId xmlns:a16="http://schemas.microsoft.com/office/drawing/2014/main" id="{00000000-0008-0000-0200-00001E000000}"/>
            </a:ext>
          </a:extLst>
        </xdr:cNvPr>
        <xdr:cNvSpPr/>
      </xdr:nvSpPr>
      <xdr:spPr>
        <a:xfrm>
          <a:off x="3457575" y="60071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19</xdr:row>
      <xdr:rowOff>63500</xdr:rowOff>
    </xdr:from>
    <xdr:to>
      <xdr:col>6</xdr:col>
      <xdr:colOff>276225</xdr:colOff>
      <xdr:row>19</xdr:row>
      <xdr:rowOff>190500</xdr:rowOff>
    </xdr:to>
    <xdr:sp macro="" textlink="">
      <xdr:nvSpPr>
        <xdr:cNvPr id="31" name="Star: 5 Points 30">
          <a:extLst>
            <a:ext uri="{FF2B5EF4-FFF2-40B4-BE49-F238E27FC236}">
              <a16:creationId xmlns:a16="http://schemas.microsoft.com/office/drawing/2014/main" id="{00000000-0008-0000-0200-00001F000000}"/>
            </a:ext>
          </a:extLst>
        </xdr:cNvPr>
        <xdr:cNvSpPr/>
      </xdr:nvSpPr>
      <xdr:spPr>
        <a:xfrm>
          <a:off x="3857625" y="60071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19</xdr:row>
      <xdr:rowOff>63500</xdr:rowOff>
    </xdr:from>
    <xdr:to>
      <xdr:col>7</xdr:col>
      <xdr:colOff>276225</xdr:colOff>
      <xdr:row>19</xdr:row>
      <xdr:rowOff>190500</xdr:rowOff>
    </xdr:to>
    <xdr:sp macro="" textlink="">
      <xdr:nvSpPr>
        <xdr:cNvPr id="32" name="Star: 5 Points 31">
          <a:extLst>
            <a:ext uri="{FF2B5EF4-FFF2-40B4-BE49-F238E27FC236}">
              <a16:creationId xmlns:a16="http://schemas.microsoft.com/office/drawing/2014/main" id="{00000000-0008-0000-0200-000020000000}"/>
            </a:ext>
          </a:extLst>
        </xdr:cNvPr>
        <xdr:cNvSpPr/>
      </xdr:nvSpPr>
      <xdr:spPr>
        <a:xfrm>
          <a:off x="4257675" y="6007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20</xdr:row>
      <xdr:rowOff>63500</xdr:rowOff>
    </xdr:from>
    <xdr:to>
      <xdr:col>3</xdr:col>
      <xdr:colOff>190500</xdr:colOff>
      <xdr:row>20</xdr:row>
      <xdr:rowOff>190500</xdr:rowOff>
    </xdr:to>
    <xdr:sp macro="" textlink="">
      <xdr:nvSpPr>
        <xdr:cNvPr id="33" name="Star: 5 Points 32">
          <a:extLst>
            <a:ext uri="{FF2B5EF4-FFF2-40B4-BE49-F238E27FC236}">
              <a16:creationId xmlns:a16="http://schemas.microsoft.com/office/drawing/2014/main" id="{00000000-0008-0000-0200-000021000000}"/>
            </a:ext>
          </a:extLst>
        </xdr:cNvPr>
        <xdr:cNvSpPr/>
      </xdr:nvSpPr>
      <xdr:spPr>
        <a:xfrm>
          <a:off x="2743200"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20</xdr:row>
      <xdr:rowOff>63500</xdr:rowOff>
    </xdr:from>
    <xdr:to>
      <xdr:col>4</xdr:col>
      <xdr:colOff>276225</xdr:colOff>
      <xdr:row>20</xdr:row>
      <xdr:rowOff>190500</xdr:rowOff>
    </xdr:to>
    <xdr:sp macro="" textlink="">
      <xdr:nvSpPr>
        <xdr:cNvPr id="34" name="Star: 5 Points 33">
          <a:extLst>
            <a:ext uri="{FF2B5EF4-FFF2-40B4-BE49-F238E27FC236}">
              <a16:creationId xmlns:a16="http://schemas.microsoft.com/office/drawing/2014/main" id="{00000000-0008-0000-0200-000022000000}"/>
            </a:ext>
          </a:extLst>
        </xdr:cNvPr>
        <xdr:cNvSpPr/>
      </xdr:nvSpPr>
      <xdr:spPr>
        <a:xfrm>
          <a:off x="3057525"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20</xdr:row>
      <xdr:rowOff>63500</xdr:rowOff>
    </xdr:from>
    <xdr:to>
      <xdr:col>5</xdr:col>
      <xdr:colOff>276225</xdr:colOff>
      <xdr:row>20</xdr:row>
      <xdr:rowOff>190500</xdr:rowOff>
    </xdr:to>
    <xdr:sp macro="" textlink="">
      <xdr:nvSpPr>
        <xdr:cNvPr id="35" name="Star: 5 Points 34">
          <a:extLst>
            <a:ext uri="{FF2B5EF4-FFF2-40B4-BE49-F238E27FC236}">
              <a16:creationId xmlns:a16="http://schemas.microsoft.com/office/drawing/2014/main" id="{00000000-0008-0000-0200-000023000000}"/>
            </a:ext>
          </a:extLst>
        </xdr:cNvPr>
        <xdr:cNvSpPr/>
      </xdr:nvSpPr>
      <xdr:spPr>
        <a:xfrm>
          <a:off x="3457575"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20</xdr:row>
      <xdr:rowOff>63500</xdr:rowOff>
    </xdr:from>
    <xdr:to>
      <xdr:col>6</xdr:col>
      <xdr:colOff>276225</xdr:colOff>
      <xdr:row>20</xdr:row>
      <xdr:rowOff>190500</xdr:rowOff>
    </xdr:to>
    <xdr:sp macro="" textlink="">
      <xdr:nvSpPr>
        <xdr:cNvPr id="36" name="Star: 5 Points 35">
          <a:extLst>
            <a:ext uri="{FF2B5EF4-FFF2-40B4-BE49-F238E27FC236}">
              <a16:creationId xmlns:a16="http://schemas.microsoft.com/office/drawing/2014/main" id="{00000000-0008-0000-0200-000024000000}"/>
            </a:ext>
          </a:extLst>
        </xdr:cNvPr>
        <xdr:cNvSpPr/>
      </xdr:nvSpPr>
      <xdr:spPr>
        <a:xfrm>
          <a:off x="3857625"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20</xdr:row>
      <xdr:rowOff>63500</xdr:rowOff>
    </xdr:from>
    <xdr:to>
      <xdr:col>7</xdr:col>
      <xdr:colOff>276225</xdr:colOff>
      <xdr:row>20</xdr:row>
      <xdr:rowOff>190500</xdr:rowOff>
    </xdr:to>
    <xdr:sp macro="" textlink="">
      <xdr:nvSpPr>
        <xdr:cNvPr id="37" name="Star: 5 Points 36">
          <a:extLst>
            <a:ext uri="{FF2B5EF4-FFF2-40B4-BE49-F238E27FC236}">
              <a16:creationId xmlns:a16="http://schemas.microsoft.com/office/drawing/2014/main" id="{00000000-0008-0000-0200-000025000000}"/>
            </a:ext>
          </a:extLst>
        </xdr:cNvPr>
        <xdr:cNvSpPr/>
      </xdr:nvSpPr>
      <xdr:spPr>
        <a:xfrm>
          <a:off x="4257675"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21</xdr:row>
      <xdr:rowOff>63500</xdr:rowOff>
    </xdr:from>
    <xdr:to>
      <xdr:col>3</xdr:col>
      <xdr:colOff>190500</xdr:colOff>
      <xdr:row>21</xdr:row>
      <xdr:rowOff>190500</xdr:rowOff>
    </xdr:to>
    <xdr:sp macro="" textlink="">
      <xdr:nvSpPr>
        <xdr:cNvPr id="38" name="Star: 5 Points 37">
          <a:extLst>
            <a:ext uri="{FF2B5EF4-FFF2-40B4-BE49-F238E27FC236}">
              <a16:creationId xmlns:a16="http://schemas.microsoft.com/office/drawing/2014/main" id="{00000000-0008-0000-0200-000026000000}"/>
            </a:ext>
          </a:extLst>
        </xdr:cNvPr>
        <xdr:cNvSpPr/>
      </xdr:nvSpPr>
      <xdr:spPr>
        <a:xfrm>
          <a:off x="2743200" y="6388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21</xdr:row>
      <xdr:rowOff>63500</xdr:rowOff>
    </xdr:from>
    <xdr:to>
      <xdr:col>4</xdr:col>
      <xdr:colOff>276225</xdr:colOff>
      <xdr:row>21</xdr:row>
      <xdr:rowOff>190500</xdr:rowOff>
    </xdr:to>
    <xdr:sp macro="" textlink="">
      <xdr:nvSpPr>
        <xdr:cNvPr id="39" name="Star: 5 Points 38">
          <a:extLst>
            <a:ext uri="{FF2B5EF4-FFF2-40B4-BE49-F238E27FC236}">
              <a16:creationId xmlns:a16="http://schemas.microsoft.com/office/drawing/2014/main" id="{00000000-0008-0000-0200-000027000000}"/>
            </a:ext>
          </a:extLst>
        </xdr:cNvPr>
        <xdr:cNvSpPr/>
      </xdr:nvSpPr>
      <xdr:spPr>
        <a:xfrm>
          <a:off x="3057525" y="6388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21</xdr:row>
      <xdr:rowOff>63500</xdr:rowOff>
    </xdr:from>
    <xdr:to>
      <xdr:col>5</xdr:col>
      <xdr:colOff>276225</xdr:colOff>
      <xdr:row>21</xdr:row>
      <xdr:rowOff>190500</xdr:rowOff>
    </xdr:to>
    <xdr:sp macro="" textlink="">
      <xdr:nvSpPr>
        <xdr:cNvPr id="40" name="Star: 5 Points 39">
          <a:extLst>
            <a:ext uri="{FF2B5EF4-FFF2-40B4-BE49-F238E27FC236}">
              <a16:creationId xmlns:a16="http://schemas.microsoft.com/office/drawing/2014/main" id="{00000000-0008-0000-0200-000028000000}"/>
            </a:ext>
          </a:extLst>
        </xdr:cNvPr>
        <xdr:cNvSpPr/>
      </xdr:nvSpPr>
      <xdr:spPr>
        <a:xfrm>
          <a:off x="3457575" y="6388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21</xdr:row>
      <xdr:rowOff>63500</xdr:rowOff>
    </xdr:from>
    <xdr:to>
      <xdr:col>6</xdr:col>
      <xdr:colOff>276225</xdr:colOff>
      <xdr:row>21</xdr:row>
      <xdr:rowOff>190500</xdr:rowOff>
    </xdr:to>
    <xdr:sp macro="" textlink="">
      <xdr:nvSpPr>
        <xdr:cNvPr id="41" name="Star: 5 Points 40">
          <a:extLst>
            <a:ext uri="{FF2B5EF4-FFF2-40B4-BE49-F238E27FC236}">
              <a16:creationId xmlns:a16="http://schemas.microsoft.com/office/drawing/2014/main" id="{00000000-0008-0000-0200-000029000000}"/>
            </a:ext>
          </a:extLst>
        </xdr:cNvPr>
        <xdr:cNvSpPr/>
      </xdr:nvSpPr>
      <xdr:spPr>
        <a:xfrm>
          <a:off x="3857625" y="6388100"/>
          <a:ext cx="152400" cy="127000"/>
        </a:xfrm>
        <a:prstGeom prst="star5">
          <a:avLst/>
        </a:prstGeom>
        <a:gradFill flip="none" rotWithShape="1">
          <a:gsLst>
            <a:gs pos="44%">
              <a:srgbClr val="FFC000"/>
            </a:gs>
            <a:gs pos="45%">
              <a:srgbClr val="FFFFFF"/>
            </a:gs>
          </a:gsLst>
          <a:lin ang="0" scaled="1"/>
          <a:tileRect/>
        </a:gra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21</xdr:row>
      <xdr:rowOff>63500</xdr:rowOff>
    </xdr:from>
    <xdr:to>
      <xdr:col>7</xdr:col>
      <xdr:colOff>276225</xdr:colOff>
      <xdr:row>21</xdr:row>
      <xdr:rowOff>190500</xdr:rowOff>
    </xdr:to>
    <xdr:sp macro="" textlink="">
      <xdr:nvSpPr>
        <xdr:cNvPr id="42" name="Star: 5 Points 41">
          <a:extLst>
            <a:ext uri="{FF2B5EF4-FFF2-40B4-BE49-F238E27FC236}">
              <a16:creationId xmlns:a16="http://schemas.microsoft.com/office/drawing/2014/main" id="{00000000-0008-0000-0200-00002A000000}"/>
            </a:ext>
          </a:extLst>
        </xdr:cNvPr>
        <xdr:cNvSpPr/>
      </xdr:nvSpPr>
      <xdr:spPr>
        <a:xfrm>
          <a:off x="4257675" y="6388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314325</xdr:colOff>
      <xdr:row>13</xdr:row>
      <xdr:rowOff>259080</xdr:rowOff>
    </xdr:from>
    <xdr:to>
      <xdr:col>16</xdr:col>
      <xdr:colOff>1429</xdr:colOff>
      <xdr:row>25</xdr:row>
      <xdr:rowOff>110490</xdr:rowOff>
    </xdr:to>
    <xdr:graphicFrame macro="">
      <xdr:nvGraphicFramePr>
        <xdr:cNvPr id="43" name="masterChart">
          <a:extLst>
            <a:ext uri="{FF2B5EF4-FFF2-40B4-BE49-F238E27FC236}">
              <a16:creationId xmlns:a16="http://schemas.microsoft.com/office/drawing/2014/main" id="{00000000-0008-0000-0200-00002B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wsDr>
</file>

<file path=xl/drawings/drawing3.xml><?xml version="1.0" encoding="utf-8"?>
<xdr:wsDr xmlns:xdr="http://purl.oclc.org/ooxml/drawingml/spreadsheetDrawing" xmlns:a="http://purl.oclc.org/ooxml/drawingml/main">
  <xdr:twoCellAnchor editAs="oneCell">
    <xdr:from>
      <xdr:col>0</xdr:col>
      <xdr:colOff>371475</xdr:colOff>
      <xdr:row>11</xdr:row>
      <xdr:rowOff>66675</xdr:rowOff>
    </xdr:from>
    <xdr:to>
      <xdr:col>1</xdr:col>
      <xdr:colOff>523875</xdr:colOff>
      <xdr:row>13</xdr:row>
      <xdr:rowOff>0</xdr:rowOff>
    </xdr:to>
    <xdr:sp macro="" textlink="">
      <xdr:nvSpPr>
        <xdr:cNvPr id="3073" name="Button 1">
          <a:extLst>
            <a:ext uri="{63B3BB69-23CF-44E3-9099-C40C66FF867C}">
              <a14:compatExt xmlns:a14="http://schemas.microsoft.com/office/drawing/2010/main" spid="_x0000_s1025"/>
            </a:ext>
            <a:ext uri="{FF2B5EF4-FFF2-40B4-BE49-F238E27FC236}">
              <a16:creationId xmlns:a16="http://schemas.microsoft.com/office/drawing/2014/main" id="{589A24E4-1138-6933-CC13-19029A2EB5F4}"/>
            </a:ext>
          </a:extLst>
        </xdr:cNvPr>
        <xdr:cNvSpPr/>
      </xdr:nvSpPr>
      <xdr:spPr bwMode="auto">
        <a:xfrm>
          <a:off x="0" y="0"/>
          <a:ext cx="0" cy="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Generate Report</a:t>
          </a:r>
        </a:p>
      </xdr:txBody>
    </xdr:sp>
    <xdr:clientData fPrintsWithSheet="0"/>
  </xdr:twoCellAnchor>
  <xdr:twoCellAnchor editAs="oneCell">
    <xdr:from>
      <xdr:col>0</xdr:col>
      <xdr:colOff>371475</xdr:colOff>
      <xdr:row>13</xdr:row>
      <xdr:rowOff>180975</xdr:rowOff>
    </xdr:from>
    <xdr:to>
      <xdr:col>1</xdr:col>
      <xdr:colOff>523875</xdr:colOff>
      <xdr:row>15</xdr:row>
      <xdr:rowOff>104775</xdr:rowOff>
    </xdr:to>
    <xdr:sp macro="" textlink="">
      <xdr:nvSpPr>
        <xdr:cNvPr id="3075" name="Button 3">
          <a:extLst>
            <a:ext uri="{63B3BB69-23CF-44E3-9099-C40C66FF867C}">
              <a14:compatExt xmlns:a14="http://schemas.microsoft.com/office/drawing/2010/main" spid="_x0000_s1027"/>
            </a:ext>
            <a:ext uri="{FF2B5EF4-FFF2-40B4-BE49-F238E27FC236}">
              <a16:creationId xmlns:a16="http://schemas.microsoft.com/office/drawing/2014/main" id="{A3E57977-A527-2D55-D921-15BB4B44E2D0}"/>
            </a:ext>
          </a:extLst>
        </xdr:cNvPr>
        <xdr:cNvSpPr/>
      </xdr:nvSpPr>
      <xdr:spPr bwMode="auto">
        <a:xfrm>
          <a:off x="0" y="0"/>
          <a:ext cx="0" cy="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Report</a:t>
          </a:r>
        </a:p>
      </xdr:txBody>
    </xdr:sp>
    <xdr:clientData fPrintsWithSheet="0"/>
  </xdr:twoCellAnchor>
  <xdr:twoCellAnchor editAs="oneCell">
    <xdr:from>
      <xdr:col>11</xdr:col>
      <xdr:colOff>381449</xdr:colOff>
      <xdr:row>0</xdr:row>
      <xdr:rowOff>0</xdr:rowOff>
    </xdr:from>
    <xdr:to>
      <xdr:col>16</xdr:col>
      <xdr:colOff>294210</xdr:colOff>
      <xdr:row>8</xdr:row>
      <xdr:rowOff>877</xdr:rowOff>
    </xdr:to>
    <xdr:pic>
      <xdr:nvPicPr>
        <xdr:cNvPr id="4" name="Picture 3">
          <a:extLst>
            <a:ext uri="{FF2B5EF4-FFF2-40B4-BE49-F238E27FC236}">
              <a16:creationId xmlns:a16="http://schemas.microsoft.com/office/drawing/2014/main" id="{00000000-0008-0000-0300-000004000000}"/>
            </a:ext>
          </a:extLst>
        </xdr:cNvPr>
        <xdr:cNvPicPr/>
      </xdr:nvPicPr>
      <xdr:blipFill rotWithShape="1">
        <a:blip xmlns:r="http://purl.oclc.org/ooxml/officeDocument/relationships" r:embed="rId1" cstate="print">
          <a:alphaModFix amt="10%"/>
          <a:extLst>
            <a:ext uri="{28A0092B-C50C-407E-A947-70E740481C1C}">
              <a14:useLocalDpi xmlns:a14="http://schemas.microsoft.com/office/drawing/2010/main" val="0"/>
            </a:ext>
          </a:extLst>
        </a:blip>
        <a:srcRect t="25.77%" r="16.321%"/>
        <a:stretch/>
      </xdr:blipFill>
      <xdr:spPr>
        <a:xfrm>
          <a:off x="6289190" y="0"/>
          <a:ext cx="2149736" cy="2594386"/>
        </a:xfrm>
        <a:prstGeom prst="rect">
          <a:avLst/>
        </a:prstGeom>
      </xdr:spPr>
    </xdr:pic>
    <xdr:clientData/>
  </xdr:twoCellAnchor>
  <xdr:twoCellAnchor editAs="oneCell">
    <xdr:from>
      <xdr:col>1</xdr:col>
      <xdr:colOff>609600</xdr:colOff>
      <xdr:row>11</xdr:row>
      <xdr:rowOff>66675</xdr:rowOff>
    </xdr:from>
    <xdr:to>
      <xdr:col>3</xdr:col>
      <xdr:colOff>190500</xdr:colOff>
      <xdr:row>13</xdr:row>
      <xdr:rowOff>0</xdr:rowOff>
    </xdr:to>
    <xdr:sp macro="" textlink="">
      <xdr:nvSpPr>
        <xdr:cNvPr id="3076" name="Button 4">
          <a:extLst>
            <a:ext uri="{63B3BB69-23CF-44E3-9099-C40C66FF867C}">
              <a14:compatExt xmlns:a14="http://schemas.microsoft.com/office/drawing/2010/main" spid="_x0000_s1028"/>
            </a:ext>
            <a:ext uri="{FF2B5EF4-FFF2-40B4-BE49-F238E27FC236}">
              <a16:creationId xmlns:a16="http://schemas.microsoft.com/office/drawing/2014/main" id="{68EE12CE-571D-7AA5-9544-CB3DAF8CAF95}"/>
            </a:ext>
          </a:extLst>
        </xdr:cNvPr>
        <xdr:cNvSpPr/>
      </xdr:nvSpPr>
      <xdr:spPr bwMode="auto">
        <a:xfrm>
          <a:off x="0" y="0"/>
          <a:ext cx="0" cy="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Finalize &amp; Lock</a:t>
          </a:r>
        </a:p>
      </xdr:txBody>
    </xdr:sp>
    <xdr:clientData fPrintsWithSheet="0"/>
  </xdr:twoCellAnchor>
  <xdr:twoCellAnchor editAs="oneCell">
    <xdr:from>
      <xdr:col>22</xdr:col>
      <xdr:colOff>573741</xdr:colOff>
      <xdr:row>6</xdr:row>
      <xdr:rowOff>170329</xdr:rowOff>
    </xdr:from>
    <xdr:to>
      <xdr:col>26</xdr:col>
      <xdr:colOff>197870</xdr:colOff>
      <xdr:row>18</xdr:row>
      <xdr:rowOff>45469</xdr:rowOff>
    </xdr:to>
    <xdr:pic>
      <xdr:nvPicPr>
        <xdr:cNvPr id="3" name="pBest">
          <a:extLst>
            <a:ext uri="{FF2B5EF4-FFF2-40B4-BE49-F238E27FC236}">
              <a16:creationId xmlns:a16="http://schemas.microsoft.com/office/drawing/2014/main" id="{00000000-0008-0000-0300-000003000000}"/>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Lst>
        </a:blip>
        <a:stretch>
          <a:fillRect/>
        </a:stretch>
      </xdr:blipFill>
      <xdr:spPr>
        <a:xfrm>
          <a:off x="12828494" y="2411505"/>
          <a:ext cx="2033020" cy="2033020"/>
        </a:xfrm>
        <a:prstGeom prst="rect">
          <a:avLst/>
        </a:prstGeom>
      </xdr:spPr>
    </xdr:pic>
    <xdr:clientData/>
  </xdr:twoCellAnchor>
  <xdr:twoCellAnchor editAs="oneCell">
    <xdr:from>
      <xdr:col>24</xdr:col>
      <xdr:colOff>562376</xdr:colOff>
      <xdr:row>0</xdr:row>
      <xdr:rowOff>150000</xdr:rowOff>
    </xdr:from>
    <xdr:to>
      <xdr:col>28</xdr:col>
      <xdr:colOff>192855</xdr:colOff>
      <xdr:row>5</xdr:row>
      <xdr:rowOff>121138</xdr:rowOff>
    </xdr:to>
    <xdr:pic>
      <xdr:nvPicPr>
        <xdr:cNvPr id="6" name="pComments">
          <a:extLst>
            <a:ext uri="{FF2B5EF4-FFF2-40B4-BE49-F238E27FC236}">
              <a16:creationId xmlns:a16="http://schemas.microsoft.com/office/drawing/2014/main" id="{00000000-0008-0000-0300-000006000000}"/>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14018400" y="150000"/>
          <a:ext cx="2033020" cy="2033020"/>
        </a:xfrm>
        <a:prstGeom prst="rect">
          <a:avLst/>
        </a:prstGeom>
      </xdr:spPr>
    </xdr:pic>
    <xdr:clientData/>
  </xdr:twoCellAnchor>
  <xdr:twoCellAnchor editAs="oneCell">
    <xdr:from>
      <xdr:col>16</xdr:col>
      <xdr:colOff>138637</xdr:colOff>
      <xdr:row>166</xdr:row>
      <xdr:rowOff>156564</xdr:rowOff>
    </xdr:from>
    <xdr:to>
      <xdr:col>20</xdr:col>
      <xdr:colOff>38057</xdr:colOff>
      <xdr:row>178</xdr:row>
      <xdr:rowOff>38054</xdr:rowOff>
    </xdr:to>
    <xdr:pic>
      <xdr:nvPicPr>
        <xdr:cNvPr id="8" name="pCost">
          <a:extLst>
            <a:ext uri="{FF2B5EF4-FFF2-40B4-BE49-F238E27FC236}">
              <a16:creationId xmlns:a16="http://schemas.microsoft.com/office/drawing/2014/main" id="{00000000-0008-0000-0300-000008000000}"/>
            </a:ext>
          </a:extLst>
        </xdr:cNvPr>
        <xdr:cNvPicPr>
          <a:picLocks noChangeAspect="1"/>
        </xdr:cNvPicPr>
      </xdr:nvPicPr>
      <xdr:blipFill>
        <a:blip xmlns:r="http://purl.oclc.org/ooxml/officeDocument/relationships" r:embed="rId4" cstate="print">
          <a:extLst>
            <a:ext uri="{28A0092B-C50C-407E-A947-70E740481C1C}">
              <a14:useLocalDpi xmlns:a14="http://schemas.microsoft.com/office/drawing/2010/main" val="0"/>
            </a:ext>
          </a:extLst>
        </a:blip>
        <a:stretch>
          <a:fillRect/>
        </a:stretch>
      </xdr:blipFill>
      <xdr:spPr>
        <a:xfrm>
          <a:off x="9058519" y="31084799"/>
          <a:ext cx="2033020" cy="2033020"/>
        </a:xfrm>
        <a:prstGeom prst="rect">
          <a:avLst/>
        </a:prstGeom>
      </xdr:spPr>
    </xdr:pic>
    <xdr:clientData/>
  </xdr:twoCellAnchor>
  <xdr:twoCellAnchor editAs="oneCell">
    <xdr:from>
      <xdr:col>21</xdr:col>
      <xdr:colOff>19694</xdr:colOff>
      <xdr:row>0</xdr:row>
      <xdr:rowOff>172092</xdr:rowOff>
    </xdr:from>
    <xdr:to>
      <xdr:col>24</xdr:col>
      <xdr:colOff>250808</xdr:colOff>
      <xdr:row>5</xdr:row>
      <xdr:rowOff>143230</xdr:rowOff>
    </xdr:to>
    <xdr:pic>
      <xdr:nvPicPr>
        <xdr:cNvPr id="10" name="pSupplier">
          <a:extLst>
            <a:ext uri="{FF2B5EF4-FFF2-40B4-BE49-F238E27FC236}">
              <a16:creationId xmlns:a16="http://schemas.microsoft.com/office/drawing/2014/main" id="{00000000-0008-0000-0300-00000A000000}"/>
            </a:ext>
          </a:extLst>
        </xdr:cNvPr>
        <xdr:cNvPicPr>
          <a:picLocks noChangeAspect="1"/>
        </xdr:cNvPicPr>
      </xdr:nvPicPr>
      <xdr:blipFill>
        <a:blip xmlns:r="http://purl.oclc.org/ooxml/officeDocument/relationships" r:embed="rId5" cstate="print">
          <a:extLst>
            <a:ext uri="{28A0092B-C50C-407E-A947-70E740481C1C}">
              <a14:useLocalDpi xmlns:a14="http://schemas.microsoft.com/office/drawing/2010/main" val="0"/>
            </a:ext>
          </a:extLst>
        </a:blip>
        <a:stretch>
          <a:fillRect/>
        </a:stretch>
      </xdr:blipFill>
      <xdr:spPr>
        <a:xfrm>
          <a:off x="11673812" y="172092"/>
          <a:ext cx="2033020" cy="2033020"/>
        </a:xfrm>
        <a:prstGeom prst="rect">
          <a:avLst/>
        </a:prstGeom>
      </xdr:spPr>
    </xdr:pic>
    <xdr:clientData/>
  </xdr:twoCellAnchor>
  <xdr:twoCellAnchor editAs="oneCell">
    <xdr:from>
      <xdr:col>16</xdr:col>
      <xdr:colOff>151765</xdr:colOff>
      <xdr:row>124</xdr:row>
      <xdr:rowOff>8330</xdr:rowOff>
    </xdr:from>
    <xdr:to>
      <xdr:col>20</xdr:col>
      <xdr:colOff>44835</xdr:colOff>
      <xdr:row>135</xdr:row>
      <xdr:rowOff>69114</xdr:rowOff>
    </xdr:to>
    <xdr:pic>
      <xdr:nvPicPr>
        <xdr:cNvPr id="12" name="pDesign">
          <a:extLst>
            <a:ext uri="{FF2B5EF4-FFF2-40B4-BE49-F238E27FC236}">
              <a16:creationId xmlns:a16="http://schemas.microsoft.com/office/drawing/2014/main" id="{00000000-0008-0000-0300-00000C000000}"/>
            </a:ext>
          </a:extLst>
        </xdr:cNvPr>
        <xdr:cNvPicPr>
          <a:picLocks noChangeAspect="1"/>
        </xdr:cNvPicPr>
      </xdr:nvPicPr>
      <xdr:blipFill>
        <a:blip xmlns:r="http://purl.oclc.org/ooxml/officeDocument/relationships" r:embed="rId6" cstate="print">
          <a:extLst>
            <a:ext uri="{28A0092B-C50C-407E-A947-70E740481C1C}">
              <a14:useLocalDpi xmlns:a14="http://schemas.microsoft.com/office/drawing/2010/main" val="0"/>
            </a:ext>
          </a:extLst>
        </a:blip>
        <a:stretch>
          <a:fillRect/>
        </a:stretch>
      </xdr:blipFill>
      <xdr:spPr>
        <a:xfrm>
          <a:off x="9071647" y="23406212"/>
          <a:ext cx="2033020" cy="2033020"/>
        </a:xfrm>
        <a:prstGeom prst="rect">
          <a:avLst/>
        </a:prstGeom>
      </xdr:spPr>
    </xdr:pic>
    <xdr:clientData/>
  </xdr:twoCellAnchor>
  <xdr:twoCellAnchor editAs="oneCell">
    <xdr:from>
      <xdr:col>16</xdr:col>
      <xdr:colOff>149367</xdr:colOff>
      <xdr:row>432</xdr:row>
      <xdr:rowOff>176259</xdr:rowOff>
    </xdr:from>
    <xdr:to>
      <xdr:col>20</xdr:col>
      <xdr:colOff>48787</xdr:colOff>
      <xdr:row>444</xdr:row>
      <xdr:rowOff>57750</xdr:rowOff>
    </xdr:to>
    <xdr:pic>
      <xdr:nvPicPr>
        <xdr:cNvPr id="14" name="pMan">
          <a:extLst>
            <a:ext uri="{FF2B5EF4-FFF2-40B4-BE49-F238E27FC236}">
              <a16:creationId xmlns:a16="http://schemas.microsoft.com/office/drawing/2014/main" id="{00000000-0008-0000-0300-00000E000000}"/>
            </a:ext>
          </a:extLst>
        </xdr:cNvPr>
        <xdr:cNvPicPr>
          <a:picLocks noChangeAspect="1"/>
        </xdr:cNvPicPr>
      </xdr:nvPicPr>
      <xdr:blipFill>
        <a:blip xmlns:r="http://purl.oclc.org/ooxml/officeDocument/relationships" r:embed="rId7" cstate="print">
          <a:extLst>
            <a:ext uri="{28A0092B-C50C-407E-A947-70E740481C1C}">
              <a14:useLocalDpi xmlns:a14="http://schemas.microsoft.com/office/drawing/2010/main" val="0"/>
            </a:ext>
          </a:extLst>
        </a:blip>
        <a:stretch>
          <a:fillRect/>
        </a:stretch>
      </xdr:blipFill>
      <xdr:spPr>
        <a:xfrm>
          <a:off x="9069249" y="78796730"/>
          <a:ext cx="2033020" cy="2033020"/>
        </a:xfrm>
        <a:prstGeom prst="rect">
          <a:avLst/>
        </a:prstGeom>
      </xdr:spPr>
    </xdr:pic>
    <xdr:clientData/>
  </xdr:twoCellAnchor>
  <xdr:twoCellAnchor editAs="oneCell">
    <xdr:from>
      <xdr:col>16</xdr:col>
      <xdr:colOff>281437</xdr:colOff>
      <xdr:row>349</xdr:row>
      <xdr:rowOff>30421</xdr:rowOff>
    </xdr:from>
    <xdr:to>
      <xdr:col>20</xdr:col>
      <xdr:colOff>180857</xdr:colOff>
      <xdr:row>360</xdr:row>
      <xdr:rowOff>84856</xdr:rowOff>
    </xdr:to>
    <xdr:pic>
      <xdr:nvPicPr>
        <xdr:cNvPr id="16" name="pPayment">
          <a:extLst>
            <a:ext uri="{FF2B5EF4-FFF2-40B4-BE49-F238E27FC236}">
              <a16:creationId xmlns:a16="http://schemas.microsoft.com/office/drawing/2014/main" id="{00000000-0008-0000-0300-000010000000}"/>
            </a:ext>
          </a:extLst>
        </xdr:cNvPr>
        <xdr:cNvPicPr>
          <a:picLocks noChangeAspect="1"/>
        </xdr:cNvPicPr>
      </xdr:nvPicPr>
      <xdr:blipFill>
        <a:blip xmlns:r="http://purl.oclc.org/ooxml/officeDocument/relationships" r:embed="rId8" cstate="print">
          <a:extLst>
            <a:ext uri="{28A0092B-C50C-407E-A947-70E740481C1C}">
              <a14:useLocalDpi xmlns:a14="http://schemas.microsoft.com/office/drawing/2010/main" val="0"/>
            </a:ext>
          </a:extLst>
        </a:blip>
        <a:stretch>
          <a:fillRect/>
        </a:stretch>
      </xdr:blipFill>
      <xdr:spPr>
        <a:xfrm>
          <a:off x="9201319" y="63769480"/>
          <a:ext cx="2033020" cy="2033020"/>
        </a:xfrm>
        <a:prstGeom prst="rect">
          <a:avLst/>
        </a:prstGeom>
      </xdr:spPr>
    </xdr:pic>
    <xdr:clientData/>
  </xdr:twoCellAnchor>
  <xdr:twoCellAnchor editAs="oneCell">
    <xdr:from>
      <xdr:col>16</xdr:col>
      <xdr:colOff>288002</xdr:colOff>
      <xdr:row>48</xdr:row>
      <xdr:rowOff>162495</xdr:rowOff>
    </xdr:from>
    <xdr:to>
      <xdr:col>20</xdr:col>
      <xdr:colOff>187422</xdr:colOff>
      <xdr:row>60</xdr:row>
      <xdr:rowOff>50335</xdr:rowOff>
    </xdr:to>
    <xdr:pic>
      <xdr:nvPicPr>
        <xdr:cNvPr id="18" name="pPlanning">
          <a:extLst>
            <a:ext uri="{FF2B5EF4-FFF2-40B4-BE49-F238E27FC236}">
              <a16:creationId xmlns:a16="http://schemas.microsoft.com/office/drawing/2014/main" id="{00000000-0008-0000-0300-000012000000}"/>
            </a:ext>
          </a:extLst>
        </xdr:cNvPr>
        <xdr:cNvPicPr>
          <a:picLocks noChangeAspect="1"/>
        </xdr:cNvPicPr>
      </xdr:nvPicPr>
      <xdr:blipFill>
        <a:blip xmlns:r="http://purl.oclc.org/ooxml/officeDocument/relationships" r:embed="rId9" cstate="print">
          <a:extLst>
            <a:ext uri="{28A0092B-C50C-407E-A947-70E740481C1C}">
              <a14:useLocalDpi xmlns:a14="http://schemas.microsoft.com/office/drawing/2010/main" val="0"/>
            </a:ext>
          </a:extLst>
        </a:blip>
        <a:stretch>
          <a:fillRect/>
        </a:stretch>
      </xdr:blipFill>
      <xdr:spPr>
        <a:xfrm>
          <a:off x="9207884" y="9934024"/>
          <a:ext cx="2033020" cy="2033020"/>
        </a:xfrm>
        <a:prstGeom prst="rect">
          <a:avLst/>
        </a:prstGeom>
      </xdr:spPr>
    </xdr:pic>
    <xdr:clientData/>
  </xdr:twoCellAnchor>
  <xdr:twoCellAnchor editAs="oneCell">
    <xdr:from>
      <xdr:col>17</xdr:col>
      <xdr:colOff>115271</xdr:colOff>
      <xdr:row>0</xdr:row>
      <xdr:rowOff>178022</xdr:rowOff>
    </xdr:from>
    <xdr:to>
      <xdr:col>20</xdr:col>
      <xdr:colOff>352735</xdr:colOff>
      <xdr:row>5</xdr:row>
      <xdr:rowOff>142810</xdr:rowOff>
    </xdr:to>
    <xdr:pic>
      <xdr:nvPicPr>
        <xdr:cNvPr id="20" name="pPop">
          <a:extLst>
            <a:ext uri="{FF2B5EF4-FFF2-40B4-BE49-F238E27FC236}">
              <a16:creationId xmlns:a16="http://schemas.microsoft.com/office/drawing/2014/main" id="{00000000-0008-0000-0300-000014000000}"/>
            </a:ext>
          </a:extLst>
        </xdr:cNvPr>
        <xdr:cNvPicPr>
          <a:picLocks noChangeAspect="1"/>
        </xdr:cNvPicPr>
      </xdr:nvPicPr>
      <xdr:blipFill>
        <a:blip xmlns:r="http://purl.oclc.org/ooxml/officeDocument/relationships" r:embed="rId10" cstate="print">
          <a:extLst>
            <a:ext uri="{28A0092B-C50C-407E-A947-70E740481C1C}">
              <a14:useLocalDpi xmlns:a14="http://schemas.microsoft.com/office/drawing/2010/main" val="0"/>
            </a:ext>
          </a:extLst>
        </a:blip>
        <a:stretch>
          <a:fillRect/>
        </a:stretch>
      </xdr:blipFill>
      <xdr:spPr>
        <a:xfrm>
          <a:off x="9366847" y="178022"/>
          <a:ext cx="2033020" cy="2033020"/>
        </a:xfrm>
        <a:prstGeom prst="rect">
          <a:avLst/>
        </a:prstGeom>
      </xdr:spPr>
    </xdr:pic>
    <xdr:clientData/>
  </xdr:twoCellAnchor>
  <xdr:twoCellAnchor editAs="oneCell">
    <xdr:from>
      <xdr:col>16</xdr:col>
      <xdr:colOff>175623</xdr:colOff>
      <xdr:row>243</xdr:row>
      <xdr:rowOff>85976</xdr:rowOff>
    </xdr:from>
    <xdr:to>
      <xdr:col>20</xdr:col>
      <xdr:colOff>75043</xdr:colOff>
      <xdr:row>254</xdr:row>
      <xdr:rowOff>140410</xdr:rowOff>
    </xdr:to>
    <xdr:pic>
      <xdr:nvPicPr>
        <xdr:cNvPr id="22" name="pSource">
          <a:extLst>
            <a:ext uri="{FF2B5EF4-FFF2-40B4-BE49-F238E27FC236}">
              <a16:creationId xmlns:a16="http://schemas.microsoft.com/office/drawing/2014/main" id="{00000000-0008-0000-0300-000016000000}"/>
            </a:ext>
          </a:extLst>
        </xdr:cNvPr>
        <xdr:cNvPicPr>
          <a:picLocks noChangeAspect="1"/>
        </xdr:cNvPicPr>
      </xdr:nvPicPr>
      <xdr:blipFill>
        <a:blip xmlns:r="http://purl.oclc.org/ooxml/officeDocument/relationships" r:embed="rId11" cstate="print">
          <a:extLst>
            <a:ext uri="{28A0092B-C50C-407E-A947-70E740481C1C}">
              <a14:useLocalDpi xmlns:a14="http://schemas.microsoft.com/office/drawing/2010/main" val="0"/>
            </a:ext>
          </a:extLst>
        </a:blip>
        <a:stretch>
          <a:fillRect/>
        </a:stretch>
      </xdr:blipFill>
      <xdr:spPr>
        <a:xfrm>
          <a:off x="9095505" y="44819858"/>
          <a:ext cx="2033020" cy="2033020"/>
        </a:xfrm>
        <a:prstGeom prst="rect">
          <a:avLst/>
        </a:prstGeom>
      </xdr:spPr>
    </xdr:pic>
    <xdr:clientData/>
  </xdr:twoCellAnchor>
  <xdr:twoCellAnchor editAs="oneCell">
    <xdr:from>
      <xdr:col>16</xdr:col>
      <xdr:colOff>271837</xdr:colOff>
      <xdr:row>507</xdr:row>
      <xdr:rowOff>119432</xdr:rowOff>
    </xdr:from>
    <xdr:to>
      <xdr:col>20</xdr:col>
      <xdr:colOff>171257</xdr:colOff>
      <xdr:row>519</xdr:row>
      <xdr:rowOff>922</xdr:rowOff>
    </xdr:to>
    <xdr:pic>
      <xdr:nvPicPr>
        <xdr:cNvPr id="24" name="pWinWin">
          <a:extLst>
            <a:ext uri="{FF2B5EF4-FFF2-40B4-BE49-F238E27FC236}">
              <a16:creationId xmlns:a16="http://schemas.microsoft.com/office/drawing/2014/main" id="{00000000-0008-0000-0300-000018000000}"/>
            </a:ext>
          </a:extLst>
        </xdr:cNvPr>
        <xdr:cNvPicPr>
          <a:picLocks noChangeAspect="1"/>
        </xdr:cNvPicPr>
      </xdr:nvPicPr>
      <xdr:blipFill>
        <a:blip xmlns:r="http://purl.oclc.org/ooxml/officeDocument/relationships" r:embed="rId12" cstate="print">
          <a:extLst>
            <a:ext uri="{28A0092B-C50C-407E-A947-70E740481C1C}">
              <a14:useLocalDpi xmlns:a14="http://schemas.microsoft.com/office/drawing/2010/main" val="0"/>
            </a:ext>
          </a:extLst>
        </a:blip>
        <a:stretch>
          <a:fillRect/>
        </a:stretch>
      </xdr:blipFill>
      <xdr:spPr>
        <a:xfrm>
          <a:off x="9191719" y="90752608"/>
          <a:ext cx="2033020" cy="2033020"/>
        </a:xfrm>
        <a:prstGeom prst="rect">
          <a:avLst/>
        </a:prstGeom>
      </xdr:spPr>
    </xdr:pic>
    <xdr:clientData/>
  </xdr:twoCellAnchor>
  <xdr:twoCellAnchor editAs="oneCell">
    <xdr:from>
      <xdr:col>17</xdr:col>
      <xdr:colOff>110939</xdr:colOff>
      <xdr:row>17</xdr:row>
      <xdr:rowOff>155762</xdr:rowOff>
    </xdr:from>
    <xdr:to>
      <xdr:col>29</xdr:col>
      <xdr:colOff>353526</xdr:colOff>
      <xdr:row>43</xdr:row>
      <xdr:rowOff>145766</xdr:rowOff>
    </xdr:to>
    <xdr:pic>
      <xdr:nvPicPr>
        <xdr:cNvPr id="7" name="pcover">
          <a:extLst>
            <a:ext uri="{FF2B5EF4-FFF2-40B4-BE49-F238E27FC236}">
              <a16:creationId xmlns:a16="http://schemas.microsoft.com/office/drawing/2014/main" id="{00000000-0008-0000-0300-000007000000}"/>
            </a:ext>
          </a:extLst>
        </xdr:cNvPr>
        <xdr:cNvPicPr>
          <a:picLocks noChangeAspect="1"/>
        </xdr:cNvPicPr>
      </xdr:nvPicPr>
      <xdr:blipFill>
        <a:blip xmlns:r="http://purl.oclc.org/ooxml/officeDocument/relationships" r:embed="rId13">
          <a:extLst>
            <a:ext uri="{28A0092B-C50C-407E-A947-70E740481C1C}">
              <a14:useLocalDpi xmlns:a14="http://schemas.microsoft.com/office/drawing/2010/main" val="0"/>
            </a:ext>
          </a:extLst>
        </a:blip>
        <a:stretch>
          <a:fillRect/>
        </a:stretch>
      </xdr:blipFill>
      <xdr:spPr>
        <a:xfrm>
          <a:off x="8359589" y="4508687"/>
          <a:ext cx="7100587" cy="4943004"/>
        </a:xfrm>
        <a:prstGeom prst="rect">
          <a:avLst/>
        </a:prstGeom>
      </xdr:spPr>
    </xdr:pic>
    <xdr:clientData/>
  </xdr:twoCellAnchor>
  <xdr:twoCellAnchor editAs="oneCell">
    <xdr:from>
      <xdr:col>0</xdr:col>
      <xdr:colOff>371475</xdr:colOff>
      <xdr:row>15</xdr:row>
      <xdr:rowOff>190500</xdr:rowOff>
    </xdr:from>
    <xdr:to>
      <xdr:col>1</xdr:col>
      <xdr:colOff>523875</xdr:colOff>
      <xdr:row>17</xdr:row>
      <xdr:rowOff>114300</xdr:rowOff>
    </xdr:to>
    <xdr:sp macro="" textlink="">
      <xdr:nvSpPr>
        <xdr:cNvPr id="3077" name="Button 5">
          <a:extLst>
            <a:ext uri="{63B3BB69-23CF-44E3-9099-C40C66FF867C}">
              <a14:compatExt xmlns:a14="http://schemas.microsoft.com/office/drawing/2010/main" spid="_x0000_s1029"/>
            </a:ext>
            <a:ext uri="{FF2B5EF4-FFF2-40B4-BE49-F238E27FC236}">
              <a16:creationId xmlns:a16="http://schemas.microsoft.com/office/drawing/2014/main" id="{51CAA940-81CD-79E9-924F-C1ABC1A59017}"/>
            </a:ext>
          </a:extLst>
        </xdr:cNvPr>
        <xdr:cNvSpPr/>
      </xdr:nvSpPr>
      <xdr:spPr bwMode="auto">
        <a:xfrm>
          <a:off x="0" y="0"/>
          <a:ext cx="0" cy="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
              <a:headEnd/>
              <a:tailEnd/>
            </a14:hiddenLine>
          </a:ext>
        </a:extLst>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Copy Attributions data</a:t>
          </a:r>
        </a:p>
      </xdr:txBody>
    </xdr:sp>
    <xdr:clientData fPrintsWithSheet="0"/>
  </xdr:twoCellAnchor>
</xdr:wsDr>
</file>

<file path=xl/drawings/drawing4.xml><?xml version="1.0" encoding="utf-8"?>
<xdr:wsDr xmlns:xdr="http://purl.oclc.org/ooxml/drawingml/spreadsheetDrawing" xmlns:a="http://purl.oclc.org/ooxml/drawingml/main">
  <xdr:twoCellAnchor editAs="oneCell">
    <xdr:from>
      <xdr:col>15</xdr:col>
      <xdr:colOff>28632</xdr:colOff>
      <xdr:row>0</xdr:row>
      <xdr:rowOff>53975</xdr:rowOff>
    </xdr:from>
    <xdr:to>
      <xdr:col>15</xdr:col>
      <xdr:colOff>431799</xdr:colOff>
      <xdr:row>1</xdr:row>
      <xdr:rowOff>254000</xdr:rowOff>
    </xdr:to>
    <xdr:pic>
      <xdr:nvPicPr>
        <xdr:cNvPr id="2" name="Picture 1">
          <a:extLst>
            <a:ext uri="{FF2B5EF4-FFF2-40B4-BE49-F238E27FC236}">
              <a16:creationId xmlns:a16="http://schemas.microsoft.com/office/drawing/2014/main" id="{79FD9144-179D-4DD3-B890-ED4327D3F355}"/>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8629707" y="53975"/>
          <a:ext cx="403167" cy="400050"/>
        </a:xfrm>
        <a:prstGeom prst="rect">
          <a:avLst/>
        </a:prstGeom>
      </xdr:spPr>
    </xdr:pic>
    <xdr:clientData/>
  </xdr:twoCellAnchor>
</xdr:wsDr>
</file>

<file path=xl/drawings/drawing5.xml><?xml version="1.0" encoding="utf-8"?>
<xdr:wsDr xmlns:xdr="http://purl.oclc.org/ooxml/drawingml/spreadsheetDrawing" xmlns:a="http://purl.oclc.org/ooxml/drawingml/main">
  <xdr:twoCellAnchor editAs="oneCell">
    <xdr:from>
      <xdr:col>14</xdr:col>
      <xdr:colOff>197782</xdr:colOff>
      <xdr:row>0</xdr:row>
      <xdr:rowOff>0</xdr:rowOff>
    </xdr:from>
    <xdr:to>
      <xdr:col>16</xdr:col>
      <xdr:colOff>0</xdr:colOff>
      <xdr:row>3</xdr:row>
      <xdr:rowOff>85725</xdr:rowOff>
    </xdr:to>
    <xdr:pic>
      <xdr:nvPicPr>
        <xdr:cNvPr id="2" name="pPlanning">
          <a:extLst>
            <a:ext uri="{FF2B5EF4-FFF2-40B4-BE49-F238E27FC236}">
              <a16:creationId xmlns:a16="http://schemas.microsoft.com/office/drawing/2014/main" id="{00000000-0008-0000-04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5332" y="0"/>
          <a:ext cx="678518"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00000000-0008-0000-0400-000003000000}"/>
            </a:ext>
          </a:extLst>
        </xdr:cNvPr>
        <xdr:cNvSpPr/>
      </xdr:nvSpPr>
      <xdr:spPr>
        <a:xfrm>
          <a:off x="1352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00000000-0008-0000-0400-000004000000}"/>
            </a:ext>
          </a:extLst>
        </xdr:cNvPr>
        <xdr:cNvSpPr/>
      </xdr:nvSpPr>
      <xdr:spPr>
        <a:xfrm>
          <a:off x="19240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00000000-0008-0000-0400-000005000000}"/>
            </a:ext>
          </a:extLst>
        </xdr:cNvPr>
        <xdr:cNvSpPr/>
      </xdr:nvSpPr>
      <xdr:spPr>
        <a:xfrm>
          <a:off x="2495550" y="1244600"/>
          <a:ext cx="304800" cy="254000"/>
        </a:xfrm>
        <a:prstGeom prst="star5">
          <a:avLst/>
        </a:prstGeom>
        <a:gradFill flip="none" rotWithShape="1">
          <a:gsLst>
            <a:gs pos="44%">
              <a:srgbClr val="FFC000"/>
            </a:gs>
            <a:gs pos="45%">
              <a:srgbClr val="FFFFFF"/>
            </a:gs>
          </a:gsLst>
          <a:lin ang="0" scaled="1"/>
          <a:tileRect/>
        </a:gra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00000000-0008-0000-0400-000006000000}"/>
            </a:ext>
          </a:extLst>
        </xdr:cNvPr>
        <xdr:cNvSpPr/>
      </xdr:nvSpPr>
      <xdr:spPr>
        <a:xfrm>
          <a:off x="30670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00000000-0008-0000-0400-000007000000}"/>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6</xdr:col>
      <xdr:colOff>174625</xdr:colOff>
      <xdr:row>46</xdr:row>
      <xdr:rowOff>76200</xdr:rowOff>
    </xdr:to>
    <xdr:graphicFrame macro="">
      <xdr:nvGraphicFramePr>
        <xdr:cNvPr id="11" name="Chart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6</xdr:col>
      <xdr:colOff>301625</xdr:colOff>
      <xdr:row>32</xdr:row>
      <xdr:rowOff>0</xdr:rowOff>
    </xdr:from>
    <xdr:to>
      <xdr:col>15</xdr:col>
      <xdr:colOff>311150</xdr:colOff>
      <xdr:row>46</xdr:row>
      <xdr:rowOff>76200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53</xdr:row>
      <xdr:rowOff>0</xdr:rowOff>
    </xdr:from>
    <xdr:to>
      <xdr:col>15</xdr:col>
      <xdr:colOff>311150</xdr:colOff>
      <xdr:row>72</xdr:row>
      <xdr:rowOff>38100</xdr:rowOff>
    </xdr:to>
    <xdr:graphicFrame macro="">
      <xdr:nvGraphicFramePr>
        <xdr:cNvPr id="13" name="Chart 12">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78</xdr:row>
      <xdr:rowOff>0</xdr:rowOff>
    </xdr:from>
    <xdr:to>
      <xdr:col>6</xdr:col>
      <xdr:colOff>174625</xdr:colOff>
      <xdr:row>92</xdr:row>
      <xdr:rowOff>76200</xdr:rowOff>
    </xdr:to>
    <xdr:graphicFrame macro="">
      <xdr:nvGraphicFramePr>
        <xdr:cNvPr id="14" name="Chart 1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6</xdr:col>
      <xdr:colOff>301625</xdr:colOff>
      <xdr:row>78</xdr:row>
      <xdr:rowOff>0</xdr:rowOff>
    </xdr:from>
    <xdr:to>
      <xdr:col>15</xdr:col>
      <xdr:colOff>311150</xdr:colOff>
      <xdr:row>92</xdr:row>
      <xdr:rowOff>76200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twoCellAnchor>
    <xdr:from>
      <xdr:col>0</xdr:col>
      <xdr:colOff>127000</xdr:colOff>
      <xdr:row>99</xdr:row>
      <xdr:rowOff>0</xdr:rowOff>
    </xdr:from>
    <xdr:to>
      <xdr:col>15</xdr:col>
      <xdr:colOff>311150</xdr:colOff>
      <xdr:row>118</xdr:row>
      <xdr:rowOff>38100</xdr:rowOff>
    </xdr:to>
    <xdr:graphicFrame macro="">
      <xdr:nvGraphicFramePr>
        <xdr:cNvPr id="16" name="Chart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purl.oclc.org/ooxml/drawingml/chart">
          <c:chart xmlns:c="http://purl.oclc.org/ooxml/drawingml/chart" xmlns:r="http://purl.oclc.org/ooxml/officeDocument/relationships" r:id="rId10"/>
        </a:graphicData>
      </a:graphic>
    </xdr:graphicFrame>
    <xdr:clientData/>
  </xdr:twoCellAnchor>
  <xdr:twoCellAnchor>
    <xdr:from>
      <xdr:col>0</xdr:col>
      <xdr:colOff>127000</xdr:colOff>
      <xdr:row>124</xdr:row>
      <xdr:rowOff>0</xdr:rowOff>
    </xdr:from>
    <xdr:to>
      <xdr:col>15</xdr:col>
      <xdr:colOff>311150</xdr:colOff>
      <xdr:row>143</xdr:row>
      <xdr:rowOff>38100</xdr:rowOff>
    </xdr:to>
    <xdr:graphicFrame macro="">
      <xdr:nvGraphicFramePr>
        <xdr:cNvPr id="17" name="Chart 16">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purl.oclc.org/ooxml/drawingml/chart">
          <c:chart xmlns:c="http://purl.oclc.org/ooxml/drawingml/chart" xmlns:r="http://purl.oclc.org/ooxml/officeDocument/relationships" r:id="rId11"/>
        </a:graphicData>
      </a:graphic>
    </xdr:graphicFrame>
    <xdr:clientData/>
  </xdr:twoCellAnchor>
  <xdr:twoCellAnchor>
    <xdr:from>
      <xdr:col>0</xdr:col>
      <xdr:colOff>127000</xdr:colOff>
      <xdr:row>151</xdr:row>
      <xdr:rowOff>0</xdr:rowOff>
    </xdr:from>
    <xdr:to>
      <xdr:col>15</xdr:col>
      <xdr:colOff>311150</xdr:colOff>
      <xdr:row>170</xdr:row>
      <xdr:rowOff>38100</xdr:rowOff>
    </xdr:to>
    <xdr:graphicFrame macro="">
      <xdr:nvGraphicFramePr>
        <xdr:cNvPr id="18" name="Chart 17">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purl.oclc.org/ooxml/drawingml/chart">
          <c:chart xmlns:c="http://purl.oclc.org/ooxml/drawingml/chart" xmlns:r="http://purl.oclc.org/ooxml/officeDocument/relationships" r:id="rId12"/>
        </a:graphicData>
      </a:graphic>
    </xdr:graphicFrame>
    <xdr:clientData/>
  </xdr:twoCellAnchor>
  <xdr:twoCellAnchor>
    <xdr:from>
      <xdr:col>0</xdr:col>
      <xdr:colOff>127000</xdr:colOff>
      <xdr:row>179</xdr:row>
      <xdr:rowOff>0</xdr:rowOff>
    </xdr:from>
    <xdr:to>
      <xdr:col>15</xdr:col>
      <xdr:colOff>311150</xdr:colOff>
      <xdr:row>198</xdr:row>
      <xdr:rowOff>38100</xdr:rowOff>
    </xdr:to>
    <xdr:graphicFrame macro="">
      <xdr:nvGraphicFramePr>
        <xdr:cNvPr id="19" name="Chart 18">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purl.oclc.org/ooxml/drawingml/chart">
          <c:chart xmlns:c="http://purl.oclc.org/ooxml/drawingml/chart" xmlns:r="http://purl.oclc.org/ooxml/officeDocument/relationships" r:id="rId13"/>
        </a:graphicData>
      </a:graphic>
    </xdr:graphicFrame>
    <xdr:clientData/>
  </xdr:twoCellAnchor>
  <xdr:twoCellAnchor>
    <xdr:from>
      <xdr:col>0</xdr:col>
      <xdr:colOff>127000</xdr:colOff>
      <xdr:row>204</xdr:row>
      <xdr:rowOff>0</xdr:rowOff>
    </xdr:from>
    <xdr:to>
      <xdr:col>15</xdr:col>
      <xdr:colOff>311150</xdr:colOff>
      <xdr:row>238</xdr:row>
      <xdr:rowOff>76200</xdr:rowOff>
    </xdr:to>
    <xdr:graphicFrame macro="">
      <xdr:nvGraphicFramePr>
        <xdr:cNvPr id="20" name="Chart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purl.oclc.org/ooxml/drawingml/chart">
          <c:chart xmlns:c="http://purl.oclc.org/ooxml/drawingml/chart" xmlns:r="http://purl.oclc.org/ooxml/officeDocument/relationships" r:id="rId14"/>
        </a:graphicData>
      </a:graphic>
    </xdr:graphicFrame>
    <xdr:clientData/>
  </xdr:twoCellAnchor>
</xdr:wsDr>
</file>

<file path=xl/drawings/drawing6.xml><?xml version="1.0" encoding="utf-8"?>
<xdr:wsDr xmlns:xdr="http://purl.oclc.org/ooxml/drawingml/spreadsheetDrawing" xmlns:a="http://purl.oclc.org/ooxml/drawingml/main">
  <xdr:twoCellAnchor editAs="oneCell">
    <xdr:from>
      <xdr:col>14</xdr:col>
      <xdr:colOff>206414</xdr:colOff>
      <xdr:row>0</xdr:row>
      <xdr:rowOff>0</xdr:rowOff>
    </xdr:from>
    <xdr:to>
      <xdr:col>16</xdr:col>
      <xdr:colOff>0</xdr:colOff>
      <xdr:row>3</xdr:row>
      <xdr:rowOff>85725</xdr:rowOff>
    </xdr:to>
    <xdr:pic>
      <xdr:nvPicPr>
        <xdr:cNvPr id="2" name="pDesign">
          <a:extLst>
            <a:ext uri="{FF2B5EF4-FFF2-40B4-BE49-F238E27FC236}">
              <a16:creationId xmlns:a16="http://schemas.microsoft.com/office/drawing/2014/main" id="{00000000-0008-0000-05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73964" y="0"/>
          <a:ext cx="669886"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00000000-0008-0000-0500-000003000000}"/>
            </a:ext>
          </a:extLst>
        </xdr:cNvPr>
        <xdr:cNvSpPr/>
      </xdr:nvSpPr>
      <xdr:spPr>
        <a:xfrm>
          <a:off x="1352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00000000-0008-0000-0500-000004000000}"/>
            </a:ext>
          </a:extLst>
        </xdr:cNvPr>
        <xdr:cNvSpPr/>
      </xdr:nvSpPr>
      <xdr:spPr>
        <a:xfrm>
          <a:off x="19240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00000000-0008-0000-0500-000005000000}"/>
            </a:ext>
          </a:extLst>
        </xdr:cNvPr>
        <xdr:cNvSpPr/>
      </xdr:nvSpPr>
      <xdr:spPr>
        <a:xfrm>
          <a:off x="2495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00000000-0008-0000-0500-000006000000}"/>
            </a:ext>
          </a:extLst>
        </xdr:cNvPr>
        <xdr:cNvSpPr/>
      </xdr:nvSpPr>
      <xdr:spPr>
        <a:xfrm>
          <a:off x="30670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00000000-0008-0000-0500-000007000000}"/>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6</xdr:col>
      <xdr:colOff>174625</xdr:colOff>
      <xdr:row>46</xdr:row>
      <xdr:rowOff>76200</xdr:rowOff>
    </xdr:to>
    <xdr:graphicFrame macro="">
      <xdr:nvGraphicFramePr>
        <xdr:cNvPr id="11" name="Chart 10">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6</xdr:col>
      <xdr:colOff>301625</xdr:colOff>
      <xdr:row>32</xdr:row>
      <xdr:rowOff>0</xdr:rowOff>
    </xdr:from>
    <xdr:to>
      <xdr:col>15</xdr:col>
      <xdr:colOff>311150</xdr:colOff>
      <xdr:row>46</xdr:row>
      <xdr:rowOff>76200</xdr:rowOff>
    </xdr:to>
    <xdr:graphicFrame macro="">
      <xdr:nvGraphicFramePr>
        <xdr:cNvPr id="12" name="Chart 11">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53</xdr:row>
      <xdr:rowOff>0</xdr:rowOff>
    </xdr:from>
    <xdr:to>
      <xdr:col>15</xdr:col>
      <xdr:colOff>311150</xdr:colOff>
      <xdr:row>72</xdr:row>
      <xdr:rowOff>38100</xdr:rowOff>
    </xdr:to>
    <xdr:graphicFrame macro="">
      <xdr:nvGraphicFramePr>
        <xdr:cNvPr id="13" name="Chart 12">
          <a:extLst>
            <a:ext uri="{FF2B5EF4-FFF2-40B4-BE49-F238E27FC236}">
              <a16:creationId xmlns:a16="http://schemas.microsoft.com/office/drawing/2014/main" id="{00000000-0008-0000-0500-00000D000000}"/>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78</xdr:row>
      <xdr:rowOff>0</xdr:rowOff>
    </xdr:from>
    <xdr:to>
      <xdr:col>15</xdr:col>
      <xdr:colOff>311150</xdr:colOff>
      <xdr:row>97</xdr:row>
      <xdr:rowOff>38100</xdr:rowOff>
    </xdr:to>
    <xdr:graphicFrame macro="">
      <xdr:nvGraphicFramePr>
        <xdr:cNvPr id="14" name="Chart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0</xdr:col>
      <xdr:colOff>127000</xdr:colOff>
      <xdr:row>102</xdr:row>
      <xdr:rowOff>0</xdr:rowOff>
    </xdr:from>
    <xdr:to>
      <xdr:col>15</xdr:col>
      <xdr:colOff>311150</xdr:colOff>
      <xdr:row>136</xdr:row>
      <xdr:rowOff>76200</xdr:rowOff>
    </xdr:to>
    <xdr:graphicFrame macro="">
      <xdr:nvGraphicFramePr>
        <xdr:cNvPr id="15" name="Chart 14">
          <a:extLst>
            <a:ext uri="{FF2B5EF4-FFF2-40B4-BE49-F238E27FC236}">
              <a16:creationId xmlns:a16="http://schemas.microsoft.com/office/drawing/2014/main" id="{00000000-0008-0000-0500-00000F000000}"/>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wsDr>
</file>

<file path=xl/drawings/drawing7.xml><?xml version="1.0" encoding="utf-8"?>
<xdr:wsDr xmlns:xdr="http://purl.oclc.org/ooxml/drawingml/spreadsheetDrawing" xmlns:a="http://purl.oclc.org/ooxml/drawingml/main">
  <xdr:twoCellAnchor editAs="oneCell">
    <xdr:from>
      <xdr:col>14</xdr:col>
      <xdr:colOff>219086</xdr:colOff>
      <xdr:row>0</xdr:row>
      <xdr:rowOff>0</xdr:rowOff>
    </xdr:from>
    <xdr:to>
      <xdr:col>16</xdr:col>
      <xdr:colOff>0</xdr:colOff>
      <xdr:row>3</xdr:row>
      <xdr:rowOff>85725</xdr:rowOff>
    </xdr:to>
    <xdr:pic>
      <xdr:nvPicPr>
        <xdr:cNvPr id="2" name="pCost">
          <a:extLst>
            <a:ext uri="{FF2B5EF4-FFF2-40B4-BE49-F238E27FC236}">
              <a16:creationId xmlns:a16="http://schemas.microsoft.com/office/drawing/2014/main" id="{00000000-0008-0000-06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86636" y="0"/>
          <a:ext cx="657214"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00000000-0008-0000-0600-000003000000}"/>
            </a:ext>
          </a:extLst>
        </xdr:cNvPr>
        <xdr:cNvSpPr/>
      </xdr:nvSpPr>
      <xdr:spPr>
        <a:xfrm>
          <a:off x="1352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00000000-0008-0000-0600-000004000000}"/>
            </a:ext>
          </a:extLst>
        </xdr:cNvPr>
        <xdr:cNvSpPr/>
      </xdr:nvSpPr>
      <xdr:spPr>
        <a:xfrm>
          <a:off x="19240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00000000-0008-0000-0600-000005000000}"/>
            </a:ext>
          </a:extLst>
        </xdr:cNvPr>
        <xdr:cNvSpPr/>
      </xdr:nvSpPr>
      <xdr:spPr>
        <a:xfrm>
          <a:off x="2495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00000000-0008-0000-0600-000006000000}"/>
            </a:ext>
          </a:extLst>
        </xdr:cNvPr>
        <xdr:cNvSpPr/>
      </xdr:nvSpPr>
      <xdr:spPr>
        <a:xfrm>
          <a:off x="30670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00000000-0008-0000-0600-000007000000}"/>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15</xdr:col>
      <xdr:colOff>311150</xdr:colOff>
      <xdr:row>30</xdr:row>
      <xdr:rowOff>38100</xdr:rowOff>
    </xdr:to>
    <xdr:graphicFrame macro="">
      <xdr:nvGraphicFramePr>
        <xdr:cNvPr id="9" name="Chart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0</xdr:col>
      <xdr:colOff>127000</xdr:colOff>
      <xdr:row>34</xdr:row>
      <xdr:rowOff>0</xdr:rowOff>
    </xdr:from>
    <xdr:to>
      <xdr:col>15</xdr:col>
      <xdr:colOff>311150</xdr:colOff>
      <xdr:row>53</xdr:row>
      <xdr:rowOff>38100</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61</xdr:row>
      <xdr:rowOff>0</xdr:rowOff>
    </xdr:from>
    <xdr:to>
      <xdr:col>15</xdr:col>
      <xdr:colOff>311150</xdr:colOff>
      <xdr:row>95</xdr:row>
      <xdr:rowOff>76200</xdr:rowOff>
    </xdr:to>
    <xdr:graphicFrame macro="">
      <xdr:nvGraphicFramePr>
        <xdr:cNvPr id="11" name="Chart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0</xdr:col>
      <xdr:colOff>127000</xdr:colOff>
      <xdr:row>106</xdr:row>
      <xdr:rowOff>0</xdr:rowOff>
    </xdr:from>
    <xdr:to>
      <xdr:col>6</xdr:col>
      <xdr:colOff>174625</xdr:colOff>
      <xdr:row>120</xdr:row>
      <xdr:rowOff>76200</xdr:rowOff>
    </xdr:to>
    <xdr:graphicFrame macro="">
      <xdr:nvGraphicFramePr>
        <xdr:cNvPr id="12" name="Chart 11">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6</xdr:col>
      <xdr:colOff>301625</xdr:colOff>
      <xdr:row>106</xdr:row>
      <xdr:rowOff>0</xdr:rowOff>
    </xdr:from>
    <xdr:to>
      <xdr:col>15</xdr:col>
      <xdr:colOff>311150</xdr:colOff>
      <xdr:row>120</xdr:row>
      <xdr:rowOff>76200</xdr:rowOff>
    </xdr:to>
    <xdr:graphicFrame macro="">
      <xdr:nvGraphicFramePr>
        <xdr:cNvPr id="13" name="Chart 12">
          <a:extLst>
            <a:ext uri="{FF2B5EF4-FFF2-40B4-BE49-F238E27FC236}">
              <a16:creationId xmlns:a16="http://schemas.microsoft.com/office/drawing/2014/main" id="{00000000-0008-0000-0600-00000D000000}"/>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wsDr>
</file>

<file path=xl/drawings/drawing8.xml><?xml version="1.0" encoding="utf-8"?>
<xdr:wsDr xmlns:xdr="http://purl.oclc.org/ooxml/drawingml/spreadsheetDrawing" xmlns:a="http://purl.oclc.org/ooxml/drawingml/main">
  <xdr:twoCellAnchor editAs="oneCell">
    <xdr:from>
      <xdr:col>14</xdr:col>
      <xdr:colOff>196249</xdr:colOff>
      <xdr:row>0</xdr:row>
      <xdr:rowOff>0</xdr:rowOff>
    </xdr:from>
    <xdr:to>
      <xdr:col>16</xdr:col>
      <xdr:colOff>0</xdr:colOff>
      <xdr:row>3</xdr:row>
      <xdr:rowOff>85725</xdr:rowOff>
    </xdr:to>
    <xdr:pic>
      <xdr:nvPicPr>
        <xdr:cNvPr id="2" name="pSource">
          <a:extLst>
            <a:ext uri="{FF2B5EF4-FFF2-40B4-BE49-F238E27FC236}">
              <a16:creationId xmlns:a16="http://schemas.microsoft.com/office/drawing/2014/main" id="{00000000-0008-0000-07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3799" y="0"/>
          <a:ext cx="680051"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00000000-0008-0000-0700-000003000000}"/>
            </a:ext>
          </a:extLst>
        </xdr:cNvPr>
        <xdr:cNvSpPr/>
      </xdr:nvSpPr>
      <xdr:spPr>
        <a:xfrm>
          <a:off x="1352550" y="1244600"/>
          <a:ext cx="304800" cy="254000"/>
        </a:xfrm>
        <a:prstGeom prst="star5">
          <a:avLst/>
        </a:prstGeom>
        <a:gradFill flip="none" rotWithShape="1">
          <a:gsLst>
            <a:gs pos="44%">
              <a:srgbClr val="C00000"/>
            </a:gs>
            <a:gs pos="45%">
              <a:srgbClr val="FFFFFF"/>
            </a:gs>
          </a:gsLst>
          <a:lin ang="0" scaled="1"/>
          <a:tileRect/>
        </a:gradFill>
        <a:ln w="3175">
          <a:solidFill>
            <a:srgbClr val="C00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00000000-0008-0000-0700-000004000000}"/>
            </a:ext>
          </a:extLst>
        </xdr:cNvPr>
        <xdr:cNvSpPr/>
      </xdr:nvSpPr>
      <xdr:spPr>
        <a:xfrm>
          <a:off x="19240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00000000-0008-0000-0700-000005000000}"/>
            </a:ext>
          </a:extLst>
        </xdr:cNvPr>
        <xdr:cNvSpPr/>
      </xdr:nvSpPr>
      <xdr:spPr>
        <a:xfrm>
          <a:off x="2495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00000000-0008-0000-0700-000006000000}"/>
            </a:ext>
          </a:extLst>
        </xdr:cNvPr>
        <xdr:cNvSpPr/>
      </xdr:nvSpPr>
      <xdr:spPr>
        <a:xfrm>
          <a:off x="30670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00000000-0008-0000-0700-000007000000}"/>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15</xdr:col>
      <xdr:colOff>311150</xdr:colOff>
      <xdr:row>51</xdr:row>
      <xdr:rowOff>38100</xdr:rowOff>
    </xdr:to>
    <xdr:graphicFrame macro="">
      <xdr:nvGraphicFramePr>
        <xdr:cNvPr id="11" name="Chart 10">
          <a:extLst>
            <a:ext uri="{FF2B5EF4-FFF2-40B4-BE49-F238E27FC236}">
              <a16:creationId xmlns:a16="http://schemas.microsoft.com/office/drawing/2014/main" id="{00000000-0008-0000-0700-00000B000000}"/>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0</xdr:col>
      <xdr:colOff>127000</xdr:colOff>
      <xdr:row>57</xdr:row>
      <xdr:rowOff>0</xdr:rowOff>
    </xdr:from>
    <xdr:to>
      <xdr:col>15</xdr:col>
      <xdr:colOff>311150</xdr:colOff>
      <xdr:row>76</xdr:row>
      <xdr:rowOff>38100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86</xdr:row>
      <xdr:rowOff>0</xdr:rowOff>
    </xdr:from>
    <xdr:to>
      <xdr:col>15</xdr:col>
      <xdr:colOff>311150</xdr:colOff>
      <xdr:row>113</xdr:row>
      <xdr:rowOff>88900</xdr:rowOff>
    </xdr:to>
    <xdr:graphicFrame macro="">
      <xdr:nvGraphicFramePr>
        <xdr:cNvPr id="13" name="Chart 12">
          <a:extLst>
            <a:ext uri="{FF2B5EF4-FFF2-40B4-BE49-F238E27FC236}">
              <a16:creationId xmlns:a16="http://schemas.microsoft.com/office/drawing/2014/main" id="{00000000-0008-0000-0700-00000D000000}"/>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123</xdr:row>
      <xdr:rowOff>0</xdr:rowOff>
    </xdr:from>
    <xdr:to>
      <xdr:col>15</xdr:col>
      <xdr:colOff>311150</xdr:colOff>
      <xdr:row>150</xdr:row>
      <xdr:rowOff>88900</xdr:rowOff>
    </xdr:to>
    <xdr:graphicFrame macro="">
      <xdr:nvGraphicFramePr>
        <xdr:cNvPr id="14" name="Chart 13">
          <a:extLst>
            <a:ext uri="{FF2B5EF4-FFF2-40B4-BE49-F238E27FC236}">
              <a16:creationId xmlns:a16="http://schemas.microsoft.com/office/drawing/2014/main" id="{00000000-0008-0000-0700-00000E000000}"/>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0</xdr:col>
      <xdr:colOff>127000</xdr:colOff>
      <xdr:row>163</xdr:row>
      <xdr:rowOff>0</xdr:rowOff>
    </xdr:from>
    <xdr:to>
      <xdr:col>15</xdr:col>
      <xdr:colOff>311150</xdr:colOff>
      <xdr:row>197</xdr:row>
      <xdr:rowOff>76200</xdr:rowOff>
    </xdr:to>
    <xdr:graphicFrame macro="">
      <xdr:nvGraphicFramePr>
        <xdr:cNvPr id="15" name="Chart 14">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twoCellAnchor>
    <xdr:from>
      <xdr:col>0</xdr:col>
      <xdr:colOff>127000</xdr:colOff>
      <xdr:row>202</xdr:row>
      <xdr:rowOff>0</xdr:rowOff>
    </xdr:from>
    <xdr:to>
      <xdr:col>15</xdr:col>
      <xdr:colOff>311150</xdr:colOff>
      <xdr:row>229</xdr:row>
      <xdr:rowOff>127000</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purl.oclc.org/ooxml/drawingml/chart">
          <c:chart xmlns:c="http://purl.oclc.org/ooxml/drawingml/chart" xmlns:r="http://purl.oclc.org/ooxml/officeDocument/relationships" r:id="rId10"/>
        </a:graphicData>
      </a:graphic>
    </xdr:graphicFrame>
    <xdr:clientData/>
  </xdr:twoCellAnchor>
</xdr:wsDr>
</file>

<file path=xl/drawings/drawing9.xml><?xml version="1.0" encoding="utf-8"?>
<xdr:wsDr xmlns:xdr="http://purl.oclc.org/ooxml/drawingml/spreadsheetDrawing" xmlns:a="http://purl.oclc.org/ooxml/drawingml/main">
  <xdr:twoCellAnchor editAs="oneCell">
    <xdr:from>
      <xdr:col>14</xdr:col>
      <xdr:colOff>196250</xdr:colOff>
      <xdr:row>0</xdr:row>
      <xdr:rowOff>0</xdr:rowOff>
    </xdr:from>
    <xdr:to>
      <xdr:col>16</xdr:col>
      <xdr:colOff>0</xdr:colOff>
      <xdr:row>3</xdr:row>
      <xdr:rowOff>85724</xdr:rowOff>
    </xdr:to>
    <xdr:pic>
      <xdr:nvPicPr>
        <xdr:cNvPr id="2" name="pPayment">
          <a:extLst>
            <a:ext uri="{FF2B5EF4-FFF2-40B4-BE49-F238E27FC236}">
              <a16:creationId xmlns:a16="http://schemas.microsoft.com/office/drawing/2014/main" id="{00000000-0008-0000-0800-000002000000}"/>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3800" y="0"/>
          <a:ext cx="680050" cy="761999"/>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00000000-0008-0000-0800-000003000000}"/>
            </a:ext>
          </a:extLst>
        </xdr:cNvPr>
        <xdr:cNvSpPr/>
      </xdr:nvSpPr>
      <xdr:spPr>
        <a:xfrm>
          <a:off x="1352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00000000-0008-0000-0800-000004000000}"/>
            </a:ext>
          </a:extLst>
        </xdr:cNvPr>
        <xdr:cNvSpPr/>
      </xdr:nvSpPr>
      <xdr:spPr>
        <a:xfrm>
          <a:off x="19240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00000000-0008-0000-0800-000005000000}"/>
            </a:ext>
          </a:extLst>
        </xdr:cNvPr>
        <xdr:cNvSpPr/>
      </xdr:nvSpPr>
      <xdr:spPr>
        <a:xfrm>
          <a:off x="2495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00000000-0008-0000-0800-000006000000}"/>
            </a:ext>
          </a:extLst>
        </xdr:cNvPr>
        <xdr:cNvSpPr/>
      </xdr:nvSpPr>
      <xdr:spPr>
        <a:xfrm>
          <a:off x="30670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00000000-0008-0000-0800-000007000000}"/>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6</xdr:col>
      <xdr:colOff>174625</xdr:colOff>
      <xdr:row>46</xdr:row>
      <xdr:rowOff>76200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6</xdr:col>
      <xdr:colOff>301625</xdr:colOff>
      <xdr:row>32</xdr:row>
      <xdr:rowOff>0</xdr:rowOff>
    </xdr:from>
    <xdr:to>
      <xdr:col>15</xdr:col>
      <xdr:colOff>311150</xdr:colOff>
      <xdr:row>46</xdr:row>
      <xdr:rowOff>76200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53</xdr:row>
      <xdr:rowOff>0</xdr:rowOff>
    </xdr:from>
    <xdr:to>
      <xdr:col>15</xdr:col>
      <xdr:colOff>311150</xdr:colOff>
      <xdr:row>72</xdr:row>
      <xdr:rowOff>38100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76</xdr:row>
      <xdr:rowOff>0</xdr:rowOff>
    </xdr:from>
    <xdr:to>
      <xdr:col>6</xdr:col>
      <xdr:colOff>174625</xdr:colOff>
      <xdr:row>90</xdr:row>
      <xdr:rowOff>76200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6</xdr:col>
      <xdr:colOff>301625</xdr:colOff>
      <xdr:row>76</xdr:row>
      <xdr:rowOff>0</xdr:rowOff>
    </xdr:from>
    <xdr:to>
      <xdr:col>15</xdr:col>
      <xdr:colOff>311150</xdr:colOff>
      <xdr:row>90</xdr:row>
      <xdr:rowOff>76200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twoCellAnchor>
    <xdr:from>
      <xdr:col>0</xdr:col>
      <xdr:colOff>127000</xdr:colOff>
      <xdr:row>97</xdr:row>
      <xdr:rowOff>0</xdr:rowOff>
    </xdr:from>
    <xdr:to>
      <xdr:col>15</xdr:col>
      <xdr:colOff>311150</xdr:colOff>
      <xdr:row>116</xdr:row>
      <xdr:rowOff>38100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0" y="0"/>
        <a:ext cx="0" cy="0"/>
      </xdr:xfrm>
      <a:graphic>
        <a:graphicData uri="http://purl.oclc.org/ooxml/drawingml/chart">
          <c:chart xmlns:c="http://purl.oclc.org/ooxml/drawingml/chart" xmlns:r="http://purl.oclc.org/ooxml/officeDocument/relationships" r:id="rId10"/>
        </a:graphicData>
      </a:graphic>
    </xdr:graphicFrame>
    <xdr:clientData/>
  </xdr:twoCellAnchor>
  <xdr:twoCellAnchor>
    <xdr:from>
      <xdr:col>0</xdr:col>
      <xdr:colOff>127000</xdr:colOff>
      <xdr:row>122</xdr:row>
      <xdr:rowOff>0</xdr:rowOff>
    </xdr:from>
    <xdr:to>
      <xdr:col>15</xdr:col>
      <xdr:colOff>311150</xdr:colOff>
      <xdr:row>156</xdr:row>
      <xdr:rowOff>76200</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purl.oclc.org/ooxml/drawingml/chart">
          <c:chart xmlns:c="http://purl.oclc.org/ooxml/drawingml/chart" xmlns:r="http://purl.oclc.org/ooxml/officeDocument/relationships" r:id="rId11"/>
        </a:graphicData>
      </a:graphic>
    </xdr:graphicFrame>
    <xdr:clientData/>
  </xdr:twoCellAnchor>
  <xdr:twoCellAnchor>
    <xdr:from>
      <xdr:col>0</xdr:col>
      <xdr:colOff>127000</xdr:colOff>
      <xdr:row>163</xdr:row>
      <xdr:rowOff>0</xdr:rowOff>
    </xdr:from>
    <xdr:to>
      <xdr:col>15</xdr:col>
      <xdr:colOff>311150</xdr:colOff>
      <xdr:row>182</xdr:row>
      <xdr:rowOff>38100</xdr:rowOff>
    </xdr:to>
    <xdr:graphicFrame macro="">
      <xdr:nvGraphicFramePr>
        <xdr:cNvPr id="18" name="Chart 17">
          <a:extLst>
            <a:ext uri="{FF2B5EF4-FFF2-40B4-BE49-F238E27FC236}">
              <a16:creationId xmlns:a16="http://schemas.microsoft.com/office/drawing/2014/main" id="{00000000-0008-0000-0800-000012000000}"/>
            </a:ext>
          </a:extLst>
        </xdr:cNvPr>
        <xdr:cNvGraphicFramePr/>
      </xdr:nvGraphicFramePr>
      <xdr:xfrm>
        <a:off x="0" y="0"/>
        <a:ext cx="0" cy="0"/>
      </xdr:xfrm>
      <a:graphic>
        <a:graphicData uri="http://purl.oclc.org/ooxml/drawingml/chart">
          <c:chart xmlns:c="http://purl.oclc.org/ooxml/drawingml/chart" xmlns:r="http://purl.oclc.org/ooxml/officeDocument/relationships" r:id="rId12"/>
        </a:graphicData>
      </a:graphic>
    </xdr:graphicFrame>
    <xdr:clientData/>
  </xdr:twoCellAnchor>
  <xdr:twoCellAnchor>
    <xdr:from>
      <xdr:col>0</xdr:col>
      <xdr:colOff>127000</xdr:colOff>
      <xdr:row>188</xdr:row>
      <xdr:rowOff>0</xdr:rowOff>
    </xdr:from>
    <xdr:to>
      <xdr:col>15</xdr:col>
      <xdr:colOff>311150</xdr:colOff>
      <xdr:row>207</xdr:row>
      <xdr:rowOff>38100</xdr:rowOff>
    </xdr:to>
    <xdr:graphicFrame macro="">
      <xdr:nvGraphicFramePr>
        <xdr:cNvPr id="19" name="Chart 18">
          <a:extLst>
            <a:ext uri="{FF2B5EF4-FFF2-40B4-BE49-F238E27FC236}">
              <a16:creationId xmlns:a16="http://schemas.microsoft.com/office/drawing/2014/main" id="{00000000-0008-0000-0800-000013000000}"/>
            </a:ext>
          </a:extLst>
        </xdr:cNvPr>
        <xdr:cNvGraphicFramePr/>
      </xdr:nvGraphicFramePr>
      <xdr:xfrm>
        <a:off x="0" y="0"/>
        <a:ext cx="0" cy="0"/>
      </xdr:xfrm>
      <a:graphic>
        <a:graphicData uri="http://purl.oclc.org/ooxml/drawingml/chart">
          <c:chart xmlns:c="http://purl.oclc.org/ooxml/drawingml/chart" xmlns:r="http://purl.oclc.org/ooxml/officeDocument/relationships" r:id="rId13"/>
        </a:graphicData>
      </a:graphic>
    </xdr:graphicFrame>
    <xdr:clientData/>
  </xdr:twoCellAnchor>
  <xdr:twoCellAnchor>
    <xdr:from>
      <xdr:col>0</xdr:col>
      <xdr:colOff>127000</xdr:colOff>
      <xdr:row>213</xdr:row>
      <xdr:rowOff>0</xdr:rowOff>
    </xdr:from>
    <xdr:to>
      <xdr:col>15</xdr:col>
      <xdr:colOff>311150</xdr:colOff>
      <xdr:row>247</xdr:row>
      <xdr:rowOff>76200</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purl.oclc.org/ooxml/drawingml/chart">
          <c:chart xmlns:c="http://purl.oclc.org/ooxml/drawingml/chart" xmlns:r="http://purl.oclc.org/ooxml/officeDocument/relationships" r:id="rId14"/>
        </a:graphicData>
      </a:graphic>
    </xdr:graphicFrame>
    <xdr:clientData/>
  </xdr:twoCellAnchor>
</xdr:wsDr>
</file>

<file path=xl/externalLinks/_rels/externalLink1.xml.rels><?xml version="1.0" encoding="UTF-8" standalone="yes"?>
<Relationships xmlns="http://schemas.openxmlformats.org/package/2006/relationships"><Relationship Id="rId2" Type="http://purl.oclc.org/ooxml/officeDocument/relationships/externalLinkPath" Target="file:///C:\Users\BB\Documents\reporting\4_v4\SanMar_Regional_report_2023_v4.xlsm" TargetMode="External"/><Relationship Id="rId1" Type="http://purl.oclc.org/ooxml/officeDocument/relationships/externalLinkPath" Target="/Users/BB/Documents/reporting/4_v4/SanMar_Regional_report_2023_v4.xlsm"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xxl21:alternateUrls>
      <xxl21:absoluteUrl r:id="rId2"/>
    </xxl21:alternateUrls>
    <sheetNames>
      <sheetName val="Custom Graphs"/>
      <sheetName val="Comment Table"/>
      <sheetName val="Cover Sheet"/>
      <sheetName val="Control"/>
      <sheetName val="Recommendations"/>
      <sheetName val="Planning and Forecasting"/>
      <sheetName val="Design and Development"/>
      <sheetName val="Cost and Cost Negotiation"/>
      <sheetName val="Sourcing and Order Placement"/>
      <sheetName val="Payment and Terms"/>
      <sheetName val="Management Purchasing Process"/>
      <sheetName val="Win-Win Sustainable Partnership"/>
      <sheetName val="Priorities for Improvement"/>
      <sheetName val="Supplier Sheet"/>
      <sheetName val="Comments &amp; Best Practices"/>
    </sheetNames>
    <sheetDataSet>
      <sheetData sheetId="0">
        <row r="3">
          <cell r="J3">
            <v>75</v>
          </cell>
        </row>
        <row r="4">
          <cell r="J4">
            <v>69</v>
          </cell>
        </row>
        <row r="5">
          <cell r="J5">
            <v>73</v>
          </cell>
        </row>
        <row r="6">
          <cell r="J6">
            <v>84</v>
          </cell>
        </row>
        <row r="7">
          <cell r="J7">
            <v>39</v>
          </cell>
        </row>
        <row r="8">
          <cell r="J8">
            <v>84</v>
          </cell>
        </row>
        <row r="9">
          <cell r="J9">
            <v>96</v>
          </cell>
        </row>
        <row r="10">
          <cell r="J10">
            <v>80</v>
          </cell>
        </row>
      </sheetData>
      <sheetData sheetId="1" refreshError="1"/>
      <sheetData sheetId="2" refreshError="1"/>
      <sheetData sheetId="3">
        <row r="9">
          <cell r="C9">
            <v>2023</v>
          </cell>
        </row>
        <row r="11">
          <cell r="K11">
            <v>68.239999999999995</v>
          </cell>
        </row>
        <row r="30">
          <cell r="H30" t="str">
            <v>Americas/Latin Americas</v>
          </cell>
        </row>
        <row r="31">
          <cell r="H31" t="str">
            <v>China/HK</v>
          </cell>
        </row>
        <row r="32">
          <cell r="H32" t="str">
            <v>East Asia/Asia Pacific</v>
          </cell>
        </row>
        <row r="33">
          <cell r="H33" t="str">
            <v>South Asia</v>
          </cell>
        </row>
        <row r="34">
          <cell r="H34" t="str">
            <v>BREAK #5</v>
          </cell>
        </row>
        <row r="35">
          <cell r="H35" t="str">
            <v>BREAK #6</v>
          </cell>
        </row>
        <row r="36">
          <cell r="H36" t="str">
            <v>BREAK #7</v>
          </cell>
        </row>
        <row r="37">
          <cell r="H37" t="str">
            <v>BREAK #8</v>
          </cell>
        </row>
        <row r="38">
          <cell r="H38" t="str">
            <v>5PP</v>
          </cell>
        </row>
        <row r="39">
          <cell r="H39" t="str">
            <v>6PP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drawing" Target="../drawings/drawing1.xml"/></Relationships>
</file>

<file path=xl/worksheets/_rels/sheet10.xml.rels><?xml version="1.0" encoding="UTF-8" standalone="yes"?>
<Relationships xmlns="http://schemas.openxmlformats.org/package/2006/relationships"><Relationship Id="rId2" Type="http://purl.oclc.org/ooxml/officeDocument/relationships/drawing" Target="../drawings/drawing9.xml"/><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2" Type="http://purl.oclc.org/ooxml/officeDocument/relationships/drawing" Target="../drawings/drawing10.xml"/><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2" Type="http://purl.oclc.org/ooxml/officeDocument/relationships/drawing" Target="../drawings/drawing11.xml"/><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drawing" Target="../drawings/drawing12.xml"/></Relationships>
</file>

<file path=xl/worksheets/_rels/sheet14.xml.rels><?xml version="1.0" encoding="UTF-8" standalone="yes"?>
<Relationships xmlns="http://schemas.openxmlformats.org/package/2006/relationships"><Relationship Id="rId2" Type="http://purl.oclc.org/ooxml/officeDocument/relationships/drawing" Target="../drawings/drawing13.xml"/><Relationship Id="rId1" Type="http://purl.oclc.org/ooxml/officeDocument/relationships/printerSettings" Target="../printerSettings/printerSettings11.bin"/></Relationships>
</file>

<file path=xl/worksheets/_rels/sheet15.xml.rels><?xml version="1.0" encoding="UTF-8" standalone="yes"?>
<Relationships xmlns="http://schemas.openxmlformats.org/package/2006/relationships"><Relationship Id="rId2" Type="http://purl.oclc.org/ooxml/officeDocument/relationships/drawing" Target="../drawings/drawing14.xml"/><Relationship Id="rId1" Type="http://purl.oclc.org/ooxml/officeDocument/relationships/printerSettings" Target="../printerSettings/printerSettings12.bin"/></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3.xml.rels><?xml version="1.0" encoding="UTF-8" standalone="yes"?>
<Relationships xmlns="http://schemas.openxmlformats.org/package/2006/relationships"><Relationship Id="rId2" Type="http://purl.oclc.org/ooxml/officeDocument/relationships/drawing" Target="../drawings/drawing2.xml"/><Relationship Id="rId1" Type="http://purl.oclc.org/ooxml/officeDocument/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purl.oclc.org/ooxml/officeDocument/relationships/drawing" Target="../drawings/drawing3.xml"/><Relationship Id="rId1" Type="http://purl.oclc.org/ooxml/officeDocument/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purl.oclc.org/ooxml/officeDocument/relationships/drawing" Target="../drawings/drawing4.xml"/></Relationships>
</file>

<file path=xl/worksheets/_rels/sheet6.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4.bin"/></Relationships>
</file>

<file path=xl/worksheets/_rels/sheet7.xml.rels><?xml version="1.0" encoding="UTF-8" standalone="yes"?>
<Relationships xmlns="http://schemas.openxmlformats.org/package/2006/relationships"><Relationship Id="rId2" Type="http://purl.oclc.org/ooxml/officeDocument/relationships/drawing" Target="../drawings/drawing6.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2" Type="http://purl.oclc.org/ooxml/officeDocument/relationships/drawing" Target="../drawings/drawing7.xml"/><Relationship Id="rId1" Type="http://purl.oclc.org/ooxml/officeDocument/relationships/printerSettings" Target="../printerSettings/printerSettings6.bin"/></Relationships>
</file>

<file path=xl/worksheets/_rels/sheet9.xml.rels><?xml version="1.0" encoding="UTF-8" standalone="yes"?>
<Relationships xmlns="http://schemas.openxmlformats.org/package/2006/relationships"><Relationship Id="rId2" Type="http://purl.oclc.org/ooxml/officeDocument/relationships/drawing" Target="../drawings/drawing8.xml"/><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2"/>
  <dimension ref="A1:V39"/>
  <sheetViews>
    <sheetView topLeftCell="H1" zoomScale="80" zoomScaleNormal="80" workbookViewId="0">
      <selection activeCell="L31" sqref="L31:M38"/>
    </sheetView>
  </sheetViews>
  <sheetFormatPr defaultRowHeight="15"/>
  <cols>
    <col min="10" max="10" width="36.42578125" bestFit="1" customWidth="1"/>
    <col min="11" max="11" width="15" bestFit="1" customWidth="1"/>
    <col min="12" max="13" width="11.42578125" bestFit="1" customWidth="1"/>
    <col min="14" max="14" width="20" bestFit="1" customWidth="1"/>
    <col min="15" max="15" width="10.42578125" bestFit="1" customWidth="1"/>
    <col min="16" max="17" width="9.5703125" customWidth="1"/>
    <col min="18" max="20" width="11" customWidth="1"/>
    <col min="21" max="21" width="10.5703125" bestFit="1" customWidth="1"/>
    <col min="23" max="23" width="36.42578125" bestFit="1" customWidth="1"/>
    <col min="24" max="24" width="14.42578125" bestFit="1" customWidth="1"/>
    <col min="25" max="25" width="14.5703125" bestFit="1" customWidth="1"/>
    <col min="26" max="30" width="3" bestFit="1" customWidth="1"/>
    <col min="31" max="31" width="11.42578125" bestFit="1" customWidth="1"/>
    <col min="32" max="37" width="3" bestFit="1" customWidth="1"/>
    <col min="38" max="38" width="16.42578125" bestFit="1" customWidth="1"/>
    <col min="39" max="44" width="3" bestFit="1" customWidth="1"/>
    <col min="45" max="45" width="12.5703125" bestFit="1" customWidth="1"/>
    <col min="46" max="51" width="3" bestFit="1" customWidth="1"/>
    <col min="52" max="52" width="16.42578125" bestFit="1" customWidth="1"/>
    <col min="53" max="58" width="3" bestFit="1" customWidth="1"/>
    <col min="59" max="59" width="15.5703125" bestFit="1" customWidth="1"/>
    <col min="60" max="65" width="3" bestFit="1" customWidth="1"/>
    <col min="66" max="66" width="10.5703125" bestFit="1" customWidth="1"/>
    <col min="67" max="72" width="3" bestFit="1" customWidth="1"/>
    <col min="73" max="73" width="17.42578125" bestFit="1" customWidth="1"/>
    <col min="74" max="79" width="3" bestFit="1" customWidth="1"/>
    <col min="80" max="80" width="17.42578125" bestFit="1" customWidth="1"/>
    <col min="81" max="86" width="3" bestFit="1" customWidth="1"/>
    <col min="87" max="87" width="17.42578125" bestFit="1" customWidth="1"/>
    <col min="88" max="93" width="3" bestFit="1" customWidth="1"/>
    <col min="94" max="94" width="19.5703125" bestFit="1" customWidth="1"/>
    <col min="95" max="95" width="23.42578125" bestFit="1" customWidth="1"/>
    <col min="96" max="96" width="21.42578125" bestFit="1" customWidth="1"/>
    <col min="97" max="97" width="18" bestFit="1" customWidth="1"/>
    <col min="98" max="98" width="21.42578125" bestFit="1" customWidth="1"/>
    <col min="99" max="99" width="20.5703125" bestFit="1" customWidth="1"/>
    <col min="100" max="100" width="15.5703125" bestFit="1" customWidth="1"/>
    <col min="101" max="103" width="22.42578125" bestFit="1" customWidth="1"/>
  </cols>
  <sheetData>
    <row r="1" spans="1:18">
      <c r="A1" t="s">
        <v>0</v>
      </c>
      <c r="J1" t="s">
        <v>1</v>
      </c>
      <c r="K1" t="s">
        <v>2</v>
      </c>
      <c r="L1" t="s">
        <v>3</v>
      </c>
      <c r="M1" t="s">
        <v>3</v>
      </c>
      <c r="N1" t="s">
        <v>4</v>
      </c>
    </row>
    <row r="2" spans="1:18">
      <c r="J2" t="s">
        <v>5</v>
      </c>
      <c r="K2" t="s">
        <v>6</v>
      </c>
      <c r="L2" t="s">
        <v>7</v>
      </c>
      <c r="M2" t="s">
        <v>8</v>
      </c>
      <c r="N2" t="s">
        <v>9</v>
      </c>
      <c r="O2" t="s">
        <v>10</v>
      </c>
      <c r="R2" t="s">
        <v>11</v>
      </c>
    </row>
    <row r="3" spans="1:18">
      <c r="I3" s="12" t="s">
        <v>11</v>
      </c>
      <c r="J3" s="12">
        <v>75</v>
      </c>
      <c r="L3" s="14">
        <f>Control!$C$19</f>
        <v>75</v>
      </c>
      <c r="M3" s="14">
        <f>ioverall</f>
        <v>68.239999999999995</v>
      </c>
      <c r="N3" s="22">
        <f>Control!L11</f>
        <v>68.959999999999994</v>
      </c>
      <c r="O3">
        <v>6.62</v>
      </c>
      <c r="R3" t="s">
        <v>12</v>
      </c>
    </row>
    <row r="4" spans="1:18">
      <c r="I4" s="12" t="s">
        <v>12</v>
      </c>
      <c r="J4" s="12">
        <v>69</v>
      </c>
      <c r="L4" s="14">
        <f>Control!C20</f>
        <v>73</v>
      </c>
      <c r="M4" s="14">
        <f>Control!K12</f>
        <v>59.32</v>
      </c>
      <c r="N4" s="14">
        <f>Control!L12</f>
        <v>58.9</v>
      </c>
      <c r="O4" s="12">
        <v>5.87</v>
      </c>
      <c r="R4" t="s">
        <v>13</v>
      </c>
    </row>
    <row r="5" spans="1:18">
      <c r="I5" s="12" t="s">
        <v>13</v>
      </c>
      <c r="J5" s="12">
        <v>73</v>
      </c>
      <c r="K5" s="12">
        <f>J3</f>
        <v>75</v>
      </c>
      <c r="L5" s="14">
        <f>Control!C21</f>
        <v>76</v>
      </c>
      <c r="M5" s="14">
        <f>Control!K13</f>
        <v>76.37</v>
      </c>
      <c r="N5" s="14">
        <f>Control!L13</f>
        <v>79.03</v>
      </c>
      <c r="O5" s="12">
        <v>5.12</v>
      </c>
      <c r="R5" t="s">
        <v>14</v>
      </c>
    </row>
    <row r="6" spans="1:18">
      <c r="I6" s="12" t="s">
        <v>14</v>
      </c>
      <c r="J6" s="12">
        <v>84</v>
      </c>
      <c r="K6" s="12">
        <f>K5</f>
        <v>75</v>
      </c>
      <c r="L6" s="14">
        <f>Control!C22</f>
        <v>78</v>
      </c>
      <c r="M6" s="14">
        <f>Control!K14</f>
        <v>75.97</v>
      </c>
      <c r="N6" s="14">
        <f>Control!L14</f>
        <v>76.77</v>
      </c>
      <c r="O6" s="12">
        <v>4.38</v>
      </c>
      <c r="R6" t="s">
        <v>15</v>
      </c>
    </row>
    <row r="7" spans="1:18">
      <c r="I7" s="12" t="s">
        <v>15</v>
      </c>
      <c r="J7" s="12">
        <v>39</v>
      </c>
      <c r="K7" s="12">
        <f>K6</f>
        <v>75</v>
      </c>
      <c r="L7" s="14">
        <f>Control!C23</f>
        <v>43</v>
      </c>
      <c r="M7" s="14">
        <f>Control!K15</f>
        <v>27.79</v>
      </c>
      <c r="N7" s="14">
        <f>Control!L15</f>
        <v>27.8</v>
      </c>
      <c r="O7" s="12">
        <v>3.62</v>
      </c>
      <c r="R7" t="s">
        <v>16</v>
      </c>
    </row>
    <row r="8" spans="1:18">
      <c r="I8" s="12" t="s">
        <v>16</v>
      </c>
      <c r="J8" s="12">
        <v>84</v>
      </c>
      <c r="K8" s="12">
        <f>K7</f>
        <v>75</v>
      </c>
      <c r="L8" s="14">
        <f>Control!C24</f>
        <v>86</v>
      </c>
      <c r="M8" s="14">
        <f>Control!K16</f>
        <v>74.67</v>
      </c>
      <c r="N8" s="14">
        <f>Control!L16</f>
        <v>76.05</v>
      </c>
      <c r="O8" s="12">
        <v>2.87</v>
      </c>
      <c r="R8" t="s">
        <v>17</v>
      </c>
    </row>
    <row r="9" spans="1:18">
      <c r="I9" s="12" t="s">
        <v>17</v>
      </c>
      <c r="J9" s="12">
        <v>96</v>
      </c>
      <c r="K9" s="12">
        <f>K8</f>
        <v>75</v>
      </c>
      <c r="L9" s="14">
        <f>Control!C25</f>
        <v>98</v>
      </c>
      <c r="M9" s="14">
        <f>Control!K17</f>
        <v>91.33</v>
      </c>
      <c r="N9" s="14">
        <f>Control!L17</f>
        <v>91.58</v>
      </c>
      <c r="O9" s="12">
        <v>2.13</v>
      </c>
      <c r="R9" t="s">
        <v>18</v>
      </c>
    </row>
    <row r="10" spans="1:18">
      <c r="I10" t="s">
        <v>18</v>
      </c>
      <c r="J10" s="12">
        <v>80</v>
      </c>
      <c r="K10" s="12">
        <f>K9</f>
        <v>75</v>
      </c>
      <c r="L10" s="14">
        <f>Control!C26</f>
        <v>63</v>
      </c>
      <c r="M10" s="14">
        <f>Control!K18</f>
        <v>71.8</v>
      </c>
      <c r="N10" s="14">
        <f>Control!L18</f>
        <v>73.14</v>
      </c>
      <c r="O10" s="12">
        <v>1.4</v>
      </c>
    </row>
    <row r="11" spans="1:18">
      <c r="J11" s="66"/>
      <c r="K11" s="66"/>
      <c r="L11" s="66">
        <f>Control!C27</f>
        <v>50</v>
      </c>
      <c r="M11" s="66">
        <f>Control!K19</f>
        <v>828</v>
      </c>
      <c r="N11" s="66">
        <f>Control!L19</f>
        <v>582</v>
      </c>
      <c r="O11" s="66"/>
    </row>
    <row r="12" spans="1:18">
      <c r="I12" t="s">
        <v>19</v>
      </c>
      <c r="L12" s="66">
        <f>Control!C28</f>
        <v>46</v>
      </c>
    </row>
    <row r="13" spans="1:18">
      <c r="K13" s="70"/>
    </row>
    <row r="14" spans="1:18">
      <c r="K14" s="70"/>
    </row>
    <row r="15" spans="1:18">
      <c r="K15" s="70"/>
    </row>
    <row r="16" spans="1:18">
      <c r="K16" s="70"/>
    </row>
    <row r="17" spans="9:22">
      <c r="K17" s="70"/>
    </row>
    <row r="18" spans="9:22">
      <c r="K18" s="70"/>
    </row>
    <row r="29" spans="9:22">
      <c r="L29">
        <v>0</v>
      </c>
      <c r="M29">
        <v>1</v>
      </c>
      <c r="N29">
        <v>2</v>
      </c>
      <c r="O29">
        <v>3</v>
      </c>
      <c r="P29">
        <v>4</v>
      </c>
      <c r="Q29">
        <v>5</v>
      </c>
      <c r="R29">
        <v>6</v>
      </c>
      <c r="S29">
        <v>7</v>
      </c>
      <c r="T29">
        <v>8</v>
      </c>
      <c r="U29">
        <v>9</v>
      </c>
    </row>
    <row r="30" spans="9:22">
      <c r="J30" t="s">
        <v>20</v>
      </c>
      <c r="K30" s="67" t="s">
        <v>11</v>
      </c>
      <c r="L30" s="67" t="str">
        <f>IF(attr0="","",attr0)</f>
        <v>ASIA</v>
      </c>
      <c r="M30" s="67" t="str">
        <f>IF(attr1="","",attr1)</f>
        <v>EMEA</v>
      </c>
      <c r="N30" s="67" t="str">
        <f>IF(attr2="","",attr2)</f>
        <v>Uniqlo</v>
      </c>
      <c r="O30" s="67" t="str">
        <f>IF(attr3="","",attr3)</f>
        <v>General Retail</v>
      </c>
      <c r="P30" s="67" t="str">
        <f>IF(attr4="","",attr4)</f>
        <v>BREAK #5</v>
      </c>
      <c r="Q30" s="67" t="str">
        <f>IF(attr5="","",attr5)</f>
        <v>BREAK #6</v>
      </c>
      <c r="R30" s="67" t="str">
        <f>IF(attr6="","",attr6)</f>
        <v>BREAK #7</v>
      </c>
      <c r="S30" s="67" t="str">
        <f>IF(attr7="","Attribute 7",attr7)</f>
        <v>BREAK #8</v>
      </c>
      <c r="T30" s="67" t="str">
        <f>IF(attr8="","Attribute 8",attr8)</f>
        <v>5PP</v>
      </c>
      <c r="U30" s="67" t="str">
        <f>IF(attr9="","Attribute 9",attr9)</f>
        <v>6PP</v>
      </c>
      <c r="V30" t="s">
        <v>21</v>
      </c>
    </row>
    <row r="31" spans="9:22">
      <c r="J31" t="s">
        <v>22</v>
      </c>
      <c r="K31" s="85">
        <f>pcoChart</f>
        <v>75</v>
      </c>
      <c r="L31" s="85"/>
      <c r="M31" s="85"/>
      <c r="N31" s="85"/>
      <c r="O31" s="85"/>
      <c r="P31" s="85"/>
      <c r="Q31" s="85"/>
      <c r="R31" s="85"/>
      <c r="S31" s="85"/>
      <c r="T31" s="85"/>
      <c r="U31" s="85"/>
      <c r="V31">
        <f>IF(SUM(L31:U31)&gt;0,1,0)</f>
        <v>0</v>
      </c>
    </row>
    <row r="32" spans="9:22">
      <c r="I32">
        <v>1</v>
      </c>
      <c r="J32" s="71" t="s">
        <v>12</v>
      </c>
      <c r="K32" s="86">
        <f>papChart</f>
        <v>69</v>
      </c>
      <c r="L32" s="86"/>
      <c r="M32" s="86"/>
      <c r="N32" s="86"/>
      <c r="O32" s="86"/>
      <c r="P32" s="86"/>
      <c r="Q32" s="86"/>
      <c r="R32" s="86"/>
      <c r="S32" s="86"/>
      <c r="T32" s="86"/>
      <c r="U32" s="86"/>
      <c r="V32">
        <f>IF(SUM(L32:U32)&lt;&gt;0,1,0)</f>
        <v>0</v>
      </c>
    </row>
    <row r="33" spans="9:22">
      <c r="I33">
        <v>2</v>
      </c>
      <c r="J33" s="71" t="s">
        <v>13</v>
      </c>
      <c r="K33" s="86">
        <f>padChart</f>
        <v>73</v>
      </c>
      <c r="L33" s="86"/>
      <c r="M33" s="86"/>
      <c r="N33" s="86"/>
      <c r="O33" s="86"/>
      <c r="P33" s="86"/>
      <c r="Q33" s="86"/>
      <c r="R33" s="86"/>
      <c r="S33" s="86"/>
      <c r="T33" s="86"/>
      <c r="U33" s="86"/>
      <c r="V33">
        <f t="shared" ref="V33:V38" si="0">IF(SUM(L33:U33)&lt;&gt;0,1,0)</f>
        <v>0</v>
      </c>
    </row>
    <row r="34" spans="9:22">
      <c r="I34">
        <v>3</v>
      </c>
      <c r="J34" s="71" t="s">
        <v>14</v>
      </c>
      <c r="K34" s="86">
        <f>pacChart</f>
        <v>84</v>
      </c>
      <c r="L34" s="86"/>
      <c r="M34" s="86"/>
      <c r="N34" s="86"/>
      <c r="O34" s="86"/>
      <c r="P34" s="86"/>
      <c r="Q34" s="86"/>
      <c r="R34" s="86"/>
      <c r="S34" s="86"/>
      <c r="T34" s="86"/>
      <c r="U34" s="86"/>
      <c r="V34">
        <f t="shared" si="0"/>
        <v>0</v>
      </c>
    </row>
    <row r="35" spans="9:22">
      <c r="I35">
        <v>4</v>
      </c>
      <c r="J35" s="71" t="s">
        <v>15</v>
      </c>
      <c r="K35" s="86">
        <f>pasChart</f>
        <v>39</v>
      </c>
      <c r="L35" s="86"/>
      <c r="M35" s="86"/>
      <c r="N35" s="86"/>
      <c r="O35" s="86"/>
      <c r="P35" s="86"/>
      <c r="Q35" s="86"/>
      <c r="R35" s="86"/>
      <c r="S35" s="86"/>
      <c r="T35" s="86"/>
      <c r="U35" s="86"/>
      <c r="V35">
        <f t="shared" si="0"/>
        <v>0</v>
      </c>
    </row>
    <row r="36" spans="9:22">
      <c r="I36">
        <v>5</v>
      </c>
      <c r="J36" s="71" t="s">
        <v>16</v>
      </c>
      <c r="K36" s="86">
        <f>papaChart</f>
        <v>84</v>
      </c>
      <c r="L36" s="86"/>
      <c r="M36" s="86"/>
      <c r="N36" s="86"/>
      <c r="O36" s="86"/>
      <c r="P36" s="86"/>
      <c r="Q36" s="86"/>
      <c r="R36" s="86"/>
      <c r="S36" s="86"/>
      <c r="T36" s="86"/>
      <c r="U36" s="86"/>
      <c r="V36">
        <f t="shared" si="0"/>
        <v>0</v>
      </c>
    </row>
    <row r="37" spans="9:22">
      <c r="I37">
        <v>6</v>
      </c>
      <c r="J37" s="71" t="s">
        <v>17</v>
      </c>
      <c r="K37" s="86">
        <f>pamChart</f>
        <v>96</v>
      </c>
      <c r="L37" s="86"/>
      <c r="M37" s="86"/>
      <c r="N37" s="86"/>
      <c r="O37" s="86"/>
      <c r="P37" s="86"/>
      <c r="Q37" s="86"/>
      <c r="R37" s="86"/>
      <c r="S37" s="86"/>
      <c r="T37" s="86"/>
      <c r="U37" s="86"/>
      <c r="V37">
        <f t="shared" si="0"/>
        <v>0</v>
      </c>
    </row>
    <row r="38" spans="9:22">
      <c r="I38">
        <v>7</v>
      </c>
      <c r="J38" s="72" t="s">
        <v>18</v>
      </c>
      <c r="K38" s="86">
        <f>pawChart</f>
        <v>80</v>
      </c>
      <c r="L38" s="86"/>
      <c r="M38" s="86"/>
      <c r="N38" s="86"/>
      <c r="O38" s="86"/>
      <c r="P38" s="86"/>
      <c r="Q38" s="86"/>
      <c r="R38" s="86"/>
      <c r="S38" s="86"/>
      <c r="T38" s="86"/>
      <c r="U38" s="86"/>
      <c r="V38">
        <f t="shared" si="0"/>
        <v>0</v>
      </c>
    </row>
    <row r="39" spans="9:22">
      <c r="L39">
        <f>IF(Control!J30="x",1,0)</f>
        <v>0</v>
      </c>
      <c r="M39">
        <f>IF(Control!J31="x",1,0)</f>
        <v>0</v>
      </c>
      <c r="N39">
        <f>IF(Control!J32="x",1,0)</f>
        <v>0</v>
      </c>
      <c r="O39">
        <f>IF(Control!J33="x",1,0)</f>
        <v>0</v>
      </c>
      <c r="P39">
        <f>IF(Control!J34="x",1,0)</f>
        <v>0</v>
      </c>
      <c r="Q39">
        <f>IF(Control!J35="x",1,0)</f>
        <v>0</v>
      </c>
      <c r="R39">
        <f>IF(Control!J36="x",1,0)</f>
        <v>0</v>
      </c>
      <c r="S39">
        <f>IF(Control!J37="x",1,0)</f>
        <v>0</v>
      </c>
      <c r="T39">
        <f>IF(Control!J38="x",1,0)</f>
        <v>0</v>
      </c>
      <c r="U39">
        <f>IF(Control!J39="x",1,0)</f>
        <v>0</v>
      </c>
      <c r="V39">
        <f>SUM(V31:V38)</f>
        <v>0</v>
      </c>
    </row>
  </sheetData>
  <sheetProtection algorithmName="SHA-512" hashValue="qVrSbjvJRWhLB9b/om9gWo+QCS2ioixQmyR4di4lZpuyWZMiQ3/roaKCXTZlRFh8e+sH0eXBibOBPVl1w4DCuQ==" saltValue="GBp7NpbPhsRw99Z6PK0JUw==" spinCount="100000" sheet="1" objects="1" scenarios="1"/>
  <phoneticPr fontId="20" type="noConversion"/>
  <pageMargins left="0.7" right="0.7" top="0.75" bottom="0.75" header="0.3" footer="0.3"/>
  <rowBreaks count="5" manualBreakCount="5">
    <brk id="50" max="16383" man="1"/>
    <brk id="99" max="16383" man="1"/>
    <brk id="140" max="16383" man="1"/>
    <brk id="181" max="16383" man="1"/>
    <brk id="228" max="16383" man="1"/>
  </rowBreaks>
  <drawing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DDACF-8791-41E6-8B74-5AC5E9805F4C}">
  <sheetPr>
    <pageSetUpPr fitToPage="1"/>
  </sheetPr>
  <dimension ref="A1:P254"/>
  <sheetViews>
    <sheetView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c r="A1" s="123"/>
      <c r="B1" s="8"/>
      <c r="C1" s="9"/>
      <c r="D1" s="9"/>
      <c r="E1" s="9"/>
      <c r="F1" s="9"/>
      <c r="G1" s="9"/>
      <c r="H1" s="9"/>
      <c r="I1" s="9"/>
      <c r="J1" s="9"/>
      <c r="K1" s="9"/>
      <c r="L1" s="9"/>
      <c r="M1" s="9"/>
      <c r="N1" s="9"/>
      <c r="O1" s="9"/>
      <c r="P1" s="9"/>
    </row>
    <row r="2" spans="1:16" ht="23.25">
      <c r="A2" s="398" t="s">
        <v>16</v>
      </c>
      <c r="B2" s="398"/>
      <c r="C2" s="398"/>
      <c r="D2" s="398"/>
      <c r="E2" s="398"/>
      <c r="F2" s="398"/>
      <c r="G2" s="398"/>
      <c r="H2" s="398"/>
      <c r="I2" s="398"/>
      <c r="J2" s="398"/>
      <c r="K2" s="398"/>
      <c r="L2" s="398"/>
      <c r="M2" s="398"/>
      <c r="N2" s="398"/>
      <c r="O2" s="398"/>
      <c r="P2" s="398"/>
    </row>
    <row r="4" spans="1:16" ht="42.95" customHeight="1">
      <c r="B4" s="399" t="s">
        <v>894</v>
      </c>
      <c r="C4" s="400"/>
      <c r="D4" s="400"/>
      <c r="E4" s="400"/>
      <c r="F4" s="400"/>
      <c r="G4" s="400"/>
      <c r="H4" s="139" t="s">
        <v>893</v>
      </c>
      <c r="K4" s="141">
        <v>84</v>
      </c>
      <c r="L4" s="141">
        <v>86</v>
      </c>
      <c r="M4" s="141">
        <v>74.67</v>
      </c>
      <c r="N4" s="141">
        <v>78.540000000000006</v>
      </c>
    </row>
    <row r="5" spans="1:16" ht="23.25">
      <c r="H5" s="140">
        <v>84</v>
      </c>
      <c r="K5" s="141"/>
      <c r="L5" s="141">
        <v>5</v>
      </c>
      <c r="M5" s="141">
        <v>5</v>
      </c>
      <c r="N5" s="141">
        <v>5</v>
      </c>
    </row>
    <row r="9" spans="1:16" ht="23.25" customHeight="1">
      <c r="A9" s="379" t="s">
        <v>212</v>
      </c>
      <c r="B9" s="371"/>
      <c r="C9" s="371"/>
      <c r="D9" s="371"/>
      <c r="E9" s="371"/>
      <c r="F9" s="371"/>
      <c r="G9" s="371"/>
      <c r="H9" s="371"/>
      <c r="I9" s="371"/>
      <c r="J9" s="371"/>
      <c r="K9" s="371"/>
      <c r="L9" s="371"/>
      <c r="M9" s="371"/>
      <c r="N9" s="371"/>
      <c r="O9" s="371"/>
      <c r="P9" s="371"/>
    </row>
    <row r="10" spans="1:16" ht="18.75">
      <c r="A10" s="380" t="s">
        <v>895</v>
      </c>
      <c r="B10" s="188"/>
      <c r="C10" s="188"/>
      <c r="D10" s="188"/>
      <c r="E10" s="188"/>
      <c r="F10" s="188"/>
      <c r="G10" s="188"/>
      <c r="H10" s="383" t="s">
        <v>896</v>
      </c>
      <c r="I10" s="188"/>
      <c r="J10" s="188"/>
      <c r="K10" s="188"/>
      <c r="L10" s="188"/>
      <c r="M10" s="188"/>
      <c r="N10" s="188"/>
      <c r="O10" s="188"/>
      <c r="P10" s="188"/>
    </row>
    <row r="11" spans="1:16">
      <c r="A11" s="142"/>
      <c r="B11" s="142"/>
      <c r="C11" s="142"/>
      <c r="D11" s="142"/>
      <c r="E11" s="142"/>
      <c r="F11" s="142"/>
      <c r="G11" s="142"/>
      <c r="H11" s="384"/>
      <c r="I11" s="384"/>
      <c r="J11" s="384"/>
      <c r="K11" s="384"/>
      <c r="L11" s="384"/>
      <c r="M11" s="384"/>
      <c r="N11" s="384"/>
      <c r="O11" s="384"/>
      <c r="P11" s="384"/>
    </row>
    <row r="12" spans="1:16">
      <c r="A12" s="125"/>
      <c r="B12" s="125"/>
      <c r="C12" s="125"/>
      <c r="D12" s="125"/>
      <c r="E12" s="125"/>
      <c r="F12" s="125"/>
      <c r="G12" s="125"/>
      <c r="H12" s="125"/>
      <c r="I12" s="125"/>
      <c r="J12" s="125"/>
      <c r="K12" s="125"/>
      <c r="L12" s="125"/>
      <c r="M12" s="125"/>
      <c r="N12" s="125"/>
      <c r="O12" s="125"/>
      <c r="P12" s="125"/>
    </row>
    <row r="13" spans="1:16">
      <c r="A13" s="125"/>
      <c r="B13" s="125">
        <v>0.9464285714285714</v>
      </c>
      <c r="C13" s="125"/>
      <c r="D13" s="125"/>
      <c r="E13" s="125"/>
      <c r="F13" s="125"/>
      <c r="G13" s="125"/>
      <c r="H13" s="125"/>
      <c r="I13" s="125">
        <v>0.96099999999999997</v>
      </c>
      <c r="J13" s="125"/>
      <c r="K13" s="125"/>
      <c r="L13" s="125"/>
      <c r="M13" s="125"/>
      <c r="N13" s="125"/>
      <c r="O13" s="125"/>
      <c r="P13" s="125"/>
    </row>
    <row r="14" spans="1:16">
      <c r="A14" s="125"/>
      <c r="B14" s="125">
        <v>5.3571428571428568E-2</v>
      </c>
      <c r="C14" s="125"/>
      <c r="D14" s="125"/>
      <c r="E14" s="125"/>
      <c r="F14" s="125"/>
      <c r="G14" s="125"/>
      <c r="H14" s="125"/>
      <c r="I14" s="125">
        <v>3.9E-2</v>
      </c>
      <c r="J14" s="125"/>
      <c r="K14" s="125"/>
      <c r="L14" s="125"/>
      <c r="M14" s="125"/>
      <c r="N14" s="125"/>
      <c r="O14" s="125"/>
      <c r="P14" s="125"/>
    </row>
    <row r="15" spans="1:16">
      <c r="A15" s="125"/>
      <c r="B15" s="125"/>
      <c r="C15" s="125"/>
      <c r="D15" s="125"/>
      <c r="E15" s="125"/>
      <c r="F15" s="125"/>
      <c r="G15" s="125"/>
      <c r="H15" s="125"/>
      <c r="I15" s="125"/>
      <c r="J15" s="125"/>
      <c r="K15" s="125"/>
      <c r="L15" s="125"/>
      <c r="M15" s="125"/>
      <c r="N15" s="125"/>
      <c r="O15" s="125"/>
      <c r="P15" s="125"/>
    </row>
    <row r="16" spans="1:16">
      <c r="A16" s="125"/>
      <c r="B16" s="125"/>
      <c r="C16" s="125"/>
      <c r="D16" s="125"/>
      <c r="E16" s="125"/>
      <c r="F16" s="125"/>
      <c r="G16" s="125"/>
      <c r="H16" s="125"/>
      <c r="I16" s="125"/>
      <c r="J16" s="125"/>
      <c r="K16" s="125"/>
      <c r="L16" s="125"/>
      <c r="M16" s="125"/>
      <c r="N16" s="125"/>
      <c r="O16" s="125"/>
      <c r="P16" s="125"/>
    </row>
    <row r="17" spans="1:16">
      <c r="A17" s="125"/>
      <c r="B17" s="125"/>
      <c r="C17" s="125"/>
      <c r="D17" s="125"/>
      <c r="E17" s="125"/>
      <c r="F17" s="125"/>
      <c r="G17" s="125"/>
      <c r="H17" s="125"/>
      <c r="I17" s="125"/>
      <c r="J17" s="125"/>
      <c r="K17" s="125"/>
      <c r="L17" s="125"/>
      <c r="M17" s="125"/>
      <c r="N17" s="125"/>
      <c r="O17" s="125"/>
      <c r="P17" s="125"/>
    </row>
    <row r="18" spans="1:16">
      <c r="A18" s="125"/>
      <c r="B18" s="125"/>
      <c r="C18" s="125"/>
      <c r="D18" s="125"/>
      <c r="E18" s="125"/>
      <c r="F18" s="125"/>
      <c r="G18" s="125"/>
      <c r="H18" s="125"/>
      <c r="I18" s="125"/>
      <c r="J18" s="125"/>
      <c r="K18" s="125"/>
      <c r="L18" s="125"/>
      <c r="M18" s="125"/>
      <c r="N18" s="125"/>
      <c r="O18" s="125"/>
      <c r="P18" s="125"/>
    </row>
    <row r="19" spans="1:16">
      <c r="A19" s="125"/>
      <c r="B19" s="125"/>
      <c r="C19" s="125"/>
      <c r="D19" s="125"/>
      <c r="E19" s="125"/>
      <c r="F19" s="125"/>
      <c r="G19" s="125"/>
      <c r="H19" s="125"/>
      <c r="I19" s="125"/>
      <c r="J19" s="125"/>
      <c r="K19" s="125"/>
      <c r="L19" s="125"/>
      <c r="M19" s="125"/>
      <c r="N19" s="125"/>
      <c r="O19" s="125"/>
      <c r="P19" s="125"/>
    </row>
    <row r="20" spans="1:16">
      <c r="A20" s="125"/>
      <c r="B20" s="125"/>
      <c r="C20" s="125"/>
      <c r="D20" s="125"/>
      <c r="E20" s="125"/>
      <c r="F20" s="125"/>
      <c r="G20" s="125"/>
      <c r="H20" s="125"/>
      <c r="I20" s="125"/>
      <c r="J20" s="125"/>
      <c r="K20" s="125"/>
      <c r="L20" s="125"/>
      <c r="M20" s="125"/>
      <c r="N20" s="125"/>
      <c r="O20" s="125"/>
      <c r="P20" s="125"/>
    </row>
    <row r="21" spans="1:16">
      <c r="A21" s="125"/>
      <c r="B21" s="125"/>
      <c r="C21" s="125"/>
      <c r="D21" s="125"/>
      <c r="E21" s="125"/>
      <c r="F21" s="125"/>
      <c r="G21" s="125"/>
      <c r="H21" s="125"/>
      <c r="I21" s="125"/>
      <c r="J21" s="125"/>
      <c r="K21" s="125"/>
      <c r="L21" s="125"/>
      <c r="M21" s="125"/>
      <c r="N21" s="125"/>
      <c r="O21" s="125"/>
      <c r="P21" s="125"/>
    </row>
    <row r="22" spans="1:16">
      <c r="A22" s="125"/>
      <c r="B22" s="125"/>
      <c r="C22" s="125"/>
      <c r="D22" s="125"/>
      <c r="E22" s="125"/>
      <c r="F22" s="125"/>
      <c r="G22" s="125"/>
      <c r="H22" s="125"/>
      <c r="I22" s="125"/>
      <c r="J22" s="125"/>
      <c r="K22" s="125"/>
      <c r="L22" s="125"/>
      <c r="M22" s="125"/>
      <c r="N22" s="125"/>
      <c r="O22" s="125"/>
      <c r="P22" s="125"/>
    </row>
    <row r="23" spans="1:16">
      <c r="A23" s="125"/>
      <c r="B23" s="125"/>
      <c r="C23" s="125"/>
      <c r="D23" s="125"/>
      <c r="E23" s="125"/>
      <c r="F23" s="125"/>
      <c r="G23" s="125"/>
      <c r="H23" s="125"/>
      <c r="I23" s="125"/>
      <c r="J23" s="125"/>
      <c r="K23" s="125"/>
      <c r="L23" s="125"/>
      <c r="M23" s="125"/>
      <c r="N23" s="125"/>
      <c r="O23" s="125"/>
      <c r="P23" s="125"/>
    </row>
    <row r="24" spans="1:16">
      <c r="A24" s="125"/>
      <c r="B24" s="125"/>
      <c r="C24" s="125"/>
      <c r="D24" s="125"/>
      <c r="E24" s="125"/>
      <c r="F24" s="125"/>
      <c r="G24" s="125"/>
      <c r="H24" s="125"/>
      <c r="I24" s="125"/>
      <c r="J24" s="125"/>
      <c r="K24" s="125"/>
      <c r="L24" s="125"/>
      <c r="M24" s="125"/>
      <c r="N24" s="125"/>
      <c r="O24" s="125"/>
      <c r="P24" s="125"/>
    </row>
    <row r="25" spans="1:16">
      <c r="A25" s="125"/>
      <c r="B25" s="125"/>
      <c r="C25" s="125"/>
      <c r="D25" s="125"/>
      <c r="E25" s="125"/>
      <c r="F25" s="125"/>
      <c r="G25" s="125"/>
      <c r="H25" s="125"/>
      <c r="I25" s="125"/>
      <c r="J25" s="125"/>
      <c r="K25" s="125"/>
      <c r="L25" s="125"/>
      <c r="M25" s="125"/>
      <c r="N25" s="125"/>
      <c r="O25" s="125"/>
      <c r="P25" s="125"/>
    </row>
    <row r="26" spans="1:16">
      <c r="A26" s="125"/>
      <c r="B26" s="125"/>
      <c r="C26" s="125"/>
      <c r="D26" s="125"/>
      <c r="E26" s="125"/>
      <c r="F26" s="125"/>
      <c r="G26" s="125"/>
      <c r="H26" s="125"/>
      <c r="I26" s="125"/>
      <c r="J26" s="125"/>
      <c r="K26" s="125"/>
      <c r="L26" s="125"/>
      <c r="M26" s="125"/>
      <c r="N26" s="125"/>
      <c r="O26" s="125"/>
      <c r="P26" s="125"/>
    </row>
    <row r="27" spans="1:16">
      <c r="A27" s="125"/>
      <c r="B27" s="125"/>
      <c r="C27" s="125"/>
      <c r="D27" s="125"/>
      <c r="E27" s="125"/>
      <c r="F27" s="125"/>
      <c r="G27" s="125"/>
      <c r="H27" s="125"/>
      <c r="I27" s="125"/>
      <c r="J27" s="125"/>
      <c r="K27" s="125"/>
      <c r="L27" s="125"/>
      <c r="M27" s="125"/>
      <c r="N27" s="125"/>
      <c r="O27" s="125"/>
      <c r="P27" s="125"/>
    </row>
    <row r="28" spans="1:16">
      <c r="A28" s="125"/>
      <c r="B28" s="125"/>
      <c r="C28" s="125"/>
      <c r="D28" s="125"/>
      <c r="E28" s="125"/>
      <c r="F28" s="125"/>
      <c r="G28" s="125"/>
      <c r="H28" s="125"/>
      <c r="I28" s="125"/>
      <c r="J28" s="125"/>
      <c r="K28" s="125"/>
      <c r="L28" s="125"/>
      <c r="M28" s="125"/>
      <c r="N28" s="125"/>
      <c r="O28" s="125"/>
      <c r="P28" s="125"/>
    </row>
    <row r="29" spans="1:16">
      <c r="A29" s="125"/>
      <c r="B29" s="125"/>
      <c r="C29" s="125"/>
      <c r="D29" s="125"/>
      <c r="E29" s="125"/>
      <c r="F29" s="125"/>
      <c r="G29" s="125"/>
      <c r="H29" s="125"/>
      <c r="I29" s="125"/>
      <c r="J29" s="125"/>
      <c r="K29" s="125"/>
      <c r="L29" s="125"/>
      <c r="M29" s="125"/>
      <c r="N29" s="125"/>
      <c r="O29" s="125"/>
      <c r="P29" s="125"/>
    </row>
    <row r="30" spans="1:16" ht="23.25" customHeight="1">
      <c r="A30" s="379" t="s">
        <v>992</v>
      </c>
      <c r="B30" s="371"/>
      <c r="C30" s="371"/>
      <c r="D30" s="371"/>
      <c r="E30" s="371"/>
      <c r="F30" s="371"/>
      <c r="G30" s="371"/>
      <c r="H30" s="371"/>
      <c r="I30" s="371"/>
      <c r="J30" s="371"/>
      <c r="K30" s="371"/>
      <c r="L30" s="371"/>
      <c r="M30" s="371"/>
      <c r="N30" s="371"/>
      <c r="O30" s="371"/>
      <c r="P30" s="371"/>
    </row>
    <row r="31" spans="1:16" ht="18.75">
      <c r="A31" s="380" t="s">
        <v>898</v>
      </c>
      <c r="B31" s="188"/>
      <c r="C31" s="188"/>
      <c r="D31" s="188"/>
      <c r="E31" s="188"/>
      <c r="F31" s="188"/>
      <c r="G31" s="188"/>
      <c r="H31" s="383" t="s">
        <v>993</v>
      </c>
      <c r="I31" s="188"/>
      <c r="J31" s="188"/>
      <c r="K31" s="188"/>
      <c r="L31" s="188"/>
      <c r="M31" s="188"/>
      <c r="N31" s="188"/>
      <c r="O31" s="188"/>
      <c r="P31" s="188"/>
    </row>
    <row r="32" spans="1:16" ht="69.95" customHeight="1">
      <c r="A32" s="377" t="s">
        <v>217</v>
      </c>
      <c r="B32" s="377"/>
      <c r="C32" s="377"/>
      <c r="D32" s="377"/>
      <c r="E32" s="377"/>
      <c r="F32" s="377"/>
      <c r="G32" s="377"/>
      <c r="H32" s="384"/>
      <c r="I32" s="384"/>
      <c r="J32" s="384"/>
      <c r="K32" s="384"/>
      <c r="L32" s="384"/>
      <c r="M32" s="384"/>
      <c r="N32" s="384"/>
      <c r="O32" s="384"/>
      <c r="P32" s="384"/>
    </row>
    <row r="33" spans="1:16">
      <c r="A33" s="125"/>
      <c r="B33" s="125"/>
      <c r="C33" s="125"/>
      <c r="D33" s="125"/>
      <c r="E33" s="125"/>
      <c r="F33" s="125"/>
      <c r="G33" s="125"/>
      <c r="H33" s="125"/>
      <c r="I33" s="125"/>
      <c r="J33" s="125"/>
      <c r="K33" s="125"/>
      <c r="L33" s="125"/>
      <c r="M33" s="125"/>
      <c r="N33" s="125"/>
      <c r="O33" s="125"/>
      <c r="P33" s="125"/>
    </row>
    <row r="34" spans="1:16">
      <c r="A34" s="125"/>
      <c r="B34" s="125">
        <v>0.33962264150943394</v>
      </c>
      <c r="C34" s="125"/>
      <c r="D34" s="125"/>
      <c r="E34" s="125"/>
      <c r="F34" s="125"/>
      <c r="G34" s="125"/>
      <c r="H34" s="125"/>
      <c r="I34" s="125">
        <v>0.58499999999999996</v>
      </c>
      <c r="J34" s="125"/>
      <c r="K34" s="125"/>
      <c r="L34" s="125"/>
      <c r="M34" s="125"/>
      <c r="N34" s="125"/>
      <c r="O34" s="125"/>
      <c r="P34" s="125"/>
    </row>
    <row r="35" spans="1:16">
      <c r="A35" s="125"/>
      <c r="B35" s="125">
        <v>0.660377358490566</v>
      </c>
      <c r="C35" s="125"/>
      <c r="D35" s="125"/>
      <c r="E35" s="125"/>
      <c r="F35" s="125"/>
      <c r="G35" s="125"/>
      <c r="H35" s="125"/>
      <c r="I35" s="125">
        <v>0.41499999999999998</v>
      </c>
      <c r="J35" s="125"/>
      <c r="K35" s="125"/>
      <c r="L35" s="125"/>
      <c r="M35" s="125"/>
      <c r="N35" s="125"/>
      <c r="O35" s="125"/>
      <c r="P35" s="125"/>
    </row>
    <row r="36" spans="1:16">
      <c r="A36" s="125"/>
      <c r="B36" s="125"/>
      <c r="C36" s="125"/>
      <c r="D36" s="125"/>
      <c r="E36" s="125"/>
      <c r="F36" s="125"/>
      <c r="G36" s="125"/>
      <c r="H36" s="125"/>
      <c r="I36" s="125"/>
      <c r="J36" s="125"/>
      <c r="K36" s="125"/>
      <c r="L36" s="125"/>
      <c r="M36" s="125"/>
      <c r="N36" s="125"/>
      <c r="O36" s="125"/>
      <c r="P36" s="125"/>
    </row>
    <row r="37" spans="1:16">
      <c r="A37" s="125"/>
      <c r="B37" s="125"/>
      <c r="C37" s="125"/>
      <c r="D37" s="125"/>
      <c r="E37" s="125"/>
      <c r="F37" s="125"/>
      <c r="G37" s="125"/>
      <c r="H37" s="125"/>
      <c r="I37" s="125"/>
      <c r="J37" s="125"/>
      <c r="K37" s="125"/>
      <c r="L37" s="125"/>
      <c r="M37" s="125"/>
      <c r="N37" s="125"/>
      <c r="O37" s="125"/>
      <c r="P37" s="125"/>
    </row>
    <row r="38" spans="1:16">
      <c r="A38" s="125"/>
      <c r="B38" s="125"/>
      <c r="C38" s="125"/>
      <c r="D38" s="125"/>
      <c r="E38" s="125"/>
      <c r="F38" s="125"/>
      <c r="G38" s="125"/>
      <c r="H38" s="125"/>
      <c r="I38" s="125"/>
      <c r="J38" s="125"/>
      <c r="K38" s="125"/>
      <c r="L38" s="125"/>
      <c r="M38" s="125"/>
      <c r="N38" s="125"/>
      <c r="O38" s="125"/>
      <c r="P38" s="125"/>
    </row>
    <row r="39" spans="1:16">
      <c r="A39" s="125"/>
      <c r="B39" s="125"/>
      <c r="C39" s="125"/>
      <c r="D39" s="125"/>
      <c r="E39" s="125"/>
      <c r="F39" s="125"/>
      <c r="G39" s="125"/>
      <c r="H39" s="125"/>
      <c r="I39" s="125"/>
      <c r="J39" s="125"/>
      <c r="K39" s="125"/>
      <c r="L39" s="125"/>
      <c r="M39" s="125"/>
      <c r="N39" s="125"/>
      <c r="O39" s="125"/>
      <c r="P39" s="125"/>
    </row>
    <row r="40" spans="1:16">
      <c r="A40" s="125"/>
      <c r="B40" s="125"/>
      <c r="C40" s="125"/>
      <c r="D40" s="125"/>
      <c r="E40" s="125"/>
      <c r="F40" s="125"/>
      <c r="G40" s="125"/>
      <c r="H40" s="125"/>
      <c r="I40" s="125"/>
      <c r="J40" s="125"/>
      <c r="K40" s="125"/>
      <c r="L40" s="125"/>
      <c r="M40" s="125"/>
      <c r="N40" s="125"/>
      <c r="O40" s="125"/>
      <c r="P40" s="125"/>
    </row>
    <row r="41" spans="1:16">
      <c r="A41" s="125"/>
      <c r="B41" s="125"/>
      <c r="C41" s="125"/>
      <c r="D41" s="125"/>
      <c r="E41" s="125"/>
      <c r="F41" s="125"/>
      <c r="G41" s="125"/>
      <c r="H41" s="125"/>
      <c r="I41" s="125"/>
      <c r="J41" s="125"/>
      <c r="K41" s="125"/>
      <c r="L41" s="125"/>
      <c r="M41" s="125"/>
      <c r="N41" s="125"/>
      <c r="O41" s="125"/>
      <c r="P41" s="125"/>
    </row>
    <row r="42" spans="1:16">
      <c r="A42" s="125"/>
      <c r="B42" s="125"/>
      <c r="C42" s="125"/>
      <c r="D42" s="125"/>
      <c r="E42" s="125"/>
      <c r="F42" s="125"/>
      <c r="G42" s="125"/>
      <c r="H42" s="125"/>
      <c r="I42" s="125"/>
      <c r="J42" s="125"/>
      <c r="K42" s="125"/>
      <c r="L42" s="125"/>
      <c r="M42" s="125"/>
      <c r="N42" s="125"/>
      <c r="O42" s="125"/>
      <c r="P42" s="125"/>
    </row>
    <row r="43" spans="1:16">
      <c r="A43" s="125"/>
      <c r="B43" s="125"/>
      <c r="C43" s="125"/>
      <c r="D43" s="125"/>
      <c r="E43" s="125"/>
      <c r="F43" s="125"/>
      <c r="G43" s="125"/>
      <c r="H43" s="125"/>
      <c r="I43" s="125"/>
      <c r="J43" s="125"/>
      <c r="K43" s="125"/>
      <c r="L43" s="125"/>
      <c r="M43" s="125"/>
      <c r="N43" s="125"/>
      <c r="O43" s="125"/>
      <c r="P43" s="125"/>
    </row>
    <row r="44" spans="1:16">
      <c r="A44" s="125"/>
      <c r="B44" s="125"/>
      <c r="C44" s="125"/>
      <c r="D44" s="125"/>
      <c r="E44" s="125"/>
      <c r="F44" s="125"/>
      <c r="G44" s="125"/>
      <c r="H44" s="125"/>
      <c r="I44" s="125"/>
      <c r="J44" s="125"/>
      <c r="K44" s="125"/>
      <c r="L44" s="125"/>
      <c r="M44" s="125"/>
      <c r="N44" s="125"/>
      <c r="O44" s="125"/>
      <c r="P44" s="125"/>
    </row>
    <row r="45" spans="1:16">
      <c r="A45" s="125"/>
      <c r="B45" s="125"/>
      <c r="C45" s="125"/>
      <c r="D45" s="125"/>
      <c r="E45" s="125"/>
      <c r="F45" s="125"/>
      <c r="G45" s="125"/>
      <c r="H45" s="125"/>
      <c r="I45" s="125"/>
      <c r="J45" s="125"/>
      <c r="K45" s="125"/>
      <c r="L45" s="125"/>
      <c r="M45" s="125"/>
      <c r="N45" s="125"/>
      <c r="O45" s="125"/>
      <c r="P45" s="125"/>
    </row>
    <row r="46" spans="1:16">
      <c r="A46" s="125"/>
      <c r="B46" s="125"/>
      <c r="C46" s="125"/>
      <c r="D46" s="125"/>
      <c r="E46" s="125"/>
      <c r="F46" s="125"/>
      <c r="G46" s="125"/>
      <c r="H46" s="125"/>
      <c r="I46" s="125"/>
      <c r="J46" s="125"/>
      <c r="K46" s="125"/>
      <c r="L46" s="125"/>
      <c r="M46" s="125"/>
      <c r="N46" s="125"/>
      <c r="O46" s="125"/>
      <c r="P46" s="125"/>
    </row>
    <row r="47" spans="1:16">
      <c r="A47" s="125"/>
      <c r="B47" s="125"/>
      <c r="C47" s="125"/>
      <c r="D47" s="125"/>
      <c r="E47" s="125"/>
      <c r="F47" s="125"/>
      <c r="G47" s="125"/>
      <c r="H47" s="125"/>
      <c r="I47" s="125"/>
      <c r="J47" s="125"/>
      <c r="K47" s="125"/>
      <c r="L47" s="125"/>
      <c r="M47" s="125"/>
      <c r="N47" s="125"/>
      <c r="O47" s="125"/>
      <c r="P47" s="125"/>
    </row>
    <row r="48" spans="1:16">
      <c r="A48" s="125"/>
      <c r="B48" s="125"/>
      <c r="C48" s="125"/>
      <c r="D48" s="125"/>
      <c r="E48" s="125"/>
      <c r="F48" s="125"/>
      <c r="G48" s="125"/>
      <c r="H48" s="125"/>
      <c r="I48" s="125"/>
      <c r="J48" s="125"/>
      <c r="K48" s="125"/>
      <c r="L48" s="125"/>
      <c r="M48" s="125"/>
      <c r="N48" s="125"/>
      <c r="O48" s="125"/>
      <c r="P48" s="125"/>
    </row>
    <row r="49" spans="1:16">
      <c r="A49" s="125"/>
      <c r="B49" s="125"/>
      <c r="C49" s="125"/>
      <c r="D49" s="125"/>
      <c r="E49" s="125"/>
      <c r="F49" s="125"/>
      <c r="G49" s="125"/>
      <c r="H49" s="125"/>
      <c r="I49" s="125"/>
      <c r="J49" s="125"/>
      <c r="K49" s="125"/>
      <c r="L49" s="125"/>
      <c r="M49" s="125"/>
      <c r="N49" s="125"/>
      <c r="O49" s="125"/>
      <c r="P49" s="125"/>
    </row>
    <row r="50" spans="1:16">
      <c r="A50" s="125"/>
      <c r="B50" s="125"/>
      <c r="C50" s="125"/>
      <c r="D50" s="125"/>
      <c r="E50" s="125"/>
      <c r="F50" s="125"/>
      <c r="G50" s="125"/>
      <c r="H50" s="125"/>
      <c r="I50" s="125"/>
      <c r="J50" s="125"/>
      <c r="K50" s="125"/>
      <c r="L50" s="125"/>
      <c r="M50" s="125"/>
      <c r="N50" s="125"/>
      <c r="O50" s="125"/>
      <c r="P50" s="125"/>
    </row>
    <row r="51" spans="1:16" ht="23.25" customHeight="1">
      <c r="A51" s="379" t="s">
        <v>994</v>
      </c>
      <c r="B51" s="371"/>
      <c r="C51" s="371"/>
      <c r="D51" s="371"/>
      <c r="E51" s="371"/>
      <c r="F51" s="371"/>
      <c r="G51" s="371"/>
      <c r="H51" s="371"/>
      <c r="I51" s="371"/>
      <c r="J51" s="371"/>
      <c r="K51" s="371"/>
      <c r="L51" s="371"/>
      <c r="M51" s="371"/>
      <c r="N51" s="371"/>
      <c r="O51" s="371"/>
      <c r="P51" s="371"/>
    </row>
    <row r="52" spans="1:16" ht="18.75">
      <c r="A52" s="380" t="s">
        <v>995</v>
      </c>
      <c r="B52" s="188"/>
      <c r="C52" s="188"/>
      <c r="D52" s="188"/>
      <c r="E52" s="188"/>
      <c r="F52" s="188"/>
      <c r="G52" s="188"/>
      <c r="H52" s="188"/>
      <c r="I52" s="188"/>
      <c r="J52" s="188"/>
      <c r="K52" s="188"/>
      <c r="L52" s="188"/>
      <c r="M52" s="188"/>
      <c r="N52" s="188"/>
      <c r="O52" s="188"/>
      <c r="P52" s="188"/>
    </row>
    <row r="53" spans="1:16">
      <c r="A53" s="384"/>
      <c r="B53" s="384"/>
      <c r="C53" s="384"/>
      <c r="D53" s="384"/>
      <c r="E53" s="384"/>
      <c r="F53" s="384"/>
      <c r="G53" s="384"/>
      <c r="H53" s="384"/>
      <c r="I53" s="384"/>
      <c r="J53" s="384"/>
      <c r="K53" s="384"/>
      <c r="L53" s="384"/>
      <c r="M53" s="384"/>
      <c r="N53" s="384"/>
      <c r="O53" s="384"/>
      <c r="P53" s="384"/>
    </row>
    <row r="54" spans="1:16">
      <c r="A54" s="125"/>
      <c r="B54" s="125"/>
      <c r="C54" s="125"/>
      <c r="D54" s="125"/>
      <c r="E54" s="125"/>
      <c r="F54" s="125"/>
      <c r="G54" s="125"/>
      <c r="H54" s="125"/>
      <c r="I54" s="125"/>
      <c r="J54" s="125"/>
      <c r="K54" s="125"/>
      <c r="L54" s="125"/>
      <c r="M54" s="125"/>
      <c r="N54" s="125"/>
      <c r="O54" s="125"/>
      <c r="P54" s="125"/>
    </row>
    <row r="55" spans="1:16">
      <c r="A55" s="125"/>
      <c r="B55" s="125" t="s">
        <v>467</v>
      </c>
      <c r="C55" s="125">
        <v>3.9E-2</v>
      </c>
      <c r="D55" s="125">
        <v>0</v>
      </c>
      <c r="E55" s="125"/>
      <c r="F55" s="125"/>
      <c r="G55" s="125"/>
      <c r="H55" s="125"/>
      <c r="I55" s="125"/>
      <c r="J55" s="125"/>
      <c r="K55" s="125"/>
      <c r="L55" s="125"/>
      <c r="M55" s="125"/>
      <c r="N55" s="125"/>
      <c r="O55" s="125"/>
      <c r="P55" s="125"/>
    </row>
    <row r="56" spans="1:16">
      <c r="A56" s="125"/>
      <c r="B56" s="125" t="s">
        <v>466</v>
      </c>
      <c r="C56" s="125">
        <v>3.5999999999999997E-2</v>
      </c>
      <c r="D56" s="125">
        <v>0</v>
      </c>
      <c r="E56" s="125"/>
      <c r="F56" s="125"/>
      <c r="G56" s="125"/>
      <c r="H56" s="125"/>
      <c r="I56" s="125"/>
      <c r="J56" s="125"/>
      <c r="K56" s="125"/>
      <c r="L56" s="125"/>
      <c r="M56" s="125"/>
      <c r="N56" s="125"/>
      <c r="O56" s="125"/>
      <c r="P56" s="125"/>
    </row>
    <row r="57" spans="1:16">
      <c r="A57" s="125"/>
      <c r="B57" s="125" t="s">
        <v>465</v>
      </c>
      <c r="C57" s="125">
        <v>8.5999999999999993E-2</v>
      </c>
      <c r="D57" s="125">
        <v>0</v>
      </c>
      <c r="E57" s="125"/>
      <c r="F57" s="125"/>
      <c r="G57" s="125"/>
      <c r="H57" s="125"/>
      <c r="I57" s="125"/>
      <c r="J57" s="125"/>
      <c r="K57" s="125"/>
      <c r="L57" s="125"/>
      <c r="M57" s="125"/>
      <c r="N57" s="125"/>
      <c r="O57" s="125"/>
      <c r="P57" s="125"/>
    </row>
    <row r="58" spans="1:16">
      <c r="A58" s="125"/>
      <c r="B58" s="125" t="s">
        <v>464</v>
      </c>
      <c r="C58" s="125">
        <v>0.83899999999999997</v>
      </c>
      <c r="D58" s="125">
        <v>1</v>
      </c>
      <c r="E58" s="125"/>
      <c r="F58" s="125"/>
      <c r="G58" s="125"/>
      <c r="H58" s="125"/>
      <c r="I58" s="125"/>
      <c r="J58" s="125"/>
      <c r="K58" s="125"/>
      <c r="L58" s="125"/>
      <c r="M58" s="125"/>
      <c r="N58" s="125"/>
      <c r="O58" s="125"/>
      <c r="P58" s="125"/>
    </row>
    <row r="59" spans="1:16">
      <c r="A59" s="125"/>
      <c r="B59" s="125"/>
      <c r="C59" s="125"/>
      <c r="D59" s="125"/>
      <c r="E59" s="125"/>
      <c r="F59" s="125"/>
      <c r="G59" s="125"/>
      <c r="H59" s="125"/>
      <c r="I59" s="125"/>
      <c r="J59" s="125"/>
      <c r="K59" s="125"/>
      <c r="L59" s="125"/>
      <c r="M59" s="125"/>
      <c r="N59" s="125"/>
      <c r="O59" s="125"/>
      <c r="P59" s="125"/>
    </row>
    <row r="60" spans="1:16">
      <c r="A60" s="125"/>
      <c r="B60" s="125"/>
      <c r="C60" s="125"/>
      <c r="D60" s="125"/>
      <c r="E60" s="125"/>
      <c r="F60" s="125"/>
      <c r="G60" s="125"/>
      <c r="H60" s="125"/>
      <c r="I60" s="125"/>
      <c r="J60" s="125"/>
      <c r="K60" s="125"/>
      <c r="L60" s="125"/>
      <c r="M60" s="125"/>
      <c r="N60" s="125"/>
      <c r="O60" s="125"/>
      <c r="P60" s="125"/>
    </row>
    <row r="61" spans="1:16">
      <c r="A61" s="125"/>
      <c r="B61" s="125"/>
      <c r="C61" s="125"/>
      <c r="D61" s="125"/>
      <c r="E61" s="125"/>
      <c r="F61" s="125"/>
      <c r="G61" s="125"/>
      <c r="H61" s="125"/>
      <c r="I61" s="125"/>
      <c r="J61" s="125"/>
      <c r="K61" s="125"/>
      <c r="L61" s="125"/>
      <c r="M61" s="125"/>
      <c r="N61" s="125"/>
      <c r="O61" s="125"/>
      <c r="P61" s="125"/>
    </row>
    <row r="62" spans="1:16">
      <c r="A62" s="125"/>
      <c r="B62" s="125"/>
      <c r="C62" s="125"/>
      <c r="D62" s="125"/>
      <c r="E62" s="125"/>
      <c r="F62" s="125"/>
      <c r="G62" s="125"/>
      <c r="H62" s="125"/>
      <c r="I62" s="125"/>
      <c r="J62" s="125"/>
      <c r="K62" s="125"/>
      <c r="L62" s="125"/>
      <c r="M62" s="125"/>
      <c r="N62" s="125"/>
      <c r="O62" s="125"/>
      <c r="P62" s="125"/>
    </row>
    <row r="63" spans="1:16">
      <c r="A63" s="125"/>
      <c r="B63" s="125"/>
      <c r="C63" s="125"/>
      <c r="D63" s="125"/>
      <c r="E63" s="125"/>
      <c r="F63" s="125"/>
      <c r="G63" s="125"/>
      <c r="H63" s="125"/>
      <c r="I63" s="125"/>
      <c r="J63" s="125"/>
      <c r="K63" s="125"/>
      <c r="L63" s="125"/>
      <c r="M63" s="125"/>
      <c r="N63" s="125"/>
      <c r="O63" s="125"/>
      <c r="P63" s="125"/>
    </row>
    <row r="64" spans="1:16">
      <c r="A64" s="125"/>
      <c r="B64" s="125"/>
      <c r="C64" s="125"/>
      <c r="D64" s="125"/>
      <c r="E64" s="125"/>
      <c r="F64" s="125"/>
      <c r="G64" s="125"/>
      <c r="H64" s="125"/>
      <c r="I64" s="125"/>
      <c r="J64" s="125"/>
      <c r="K64" s="125"/>
      <c r="L64" s="125"/>
      <c r="M64" s="125"/>
      <c r="N64" s="125"/>
      <c r="O64" s="125"/>
      <c r="P64" s="125"/>
    </row>
    <row r="65" spans="1:16">
      <c r="A65" s="125"/>
      <c r="B65" s="125"/>
      <c r="C65" s="125"/>
      <c r="D65" s="125"/>
      <c r="E65" s="125"/>
      <c r="F65" s="125"/>
      <c r="G65" s="125"/>
      <c r="H65" s="125"/>
      <c r="I65" s="125"/>
      <c r="J65" s="125"/>
      <c r="K65" s="125"/>
      <c r="L65" s="125"/>
      <c r="M65" s="125"/>
      <c r="N65" s="125"/>
      <c r="O65" s="125"/>
      <c r="P65" s="125"/>
    </row>
    <row r="66" spans="1:16">
      <c r="A66" s="125"/>
      <c r="B66" s="125"/>
      <c r="C66" s="125"/>
      <c r="D66" s="125"/>
      <c r="E66" s="125"/>
      <c r="F66" s="125"/>
      <c r="G66" s="125"/>
      <c r="H66" s="125"/>
      <c r="I66" s="125"/>
      <c r="J66" s="125"/>
      <c r="K66" s="125"/>
      <c r="L66" s="125"/>
      <c r="M66" s="125"/>
      <c r="N66" s="125"/>
      <c r="O66" s="125"/>
      <c r="P66" s="125"/>
    </row>
    <row r="67" spans="1:16">
      <c r="A67" s="125"/>
      <c r="B67" s="125"/>
      <c r="C67" s="125"/>
      <c r="D67" s="125"/>
      <c r="E67" s="125"/>
      <c r="F67" s="125"/>
      <c r="G67" s="125"/>
      <c r="H67" s="125"/>
      <c r="I67" s="125"/>
      <c r="J67" s="125"/>
      <c r="K67" s="125"/>
      <c r="L67" s="125"/>
      <c r="M67" s="125"/>
      <c r="N67" s="125"/>
      <c r="O67" s="125"/>
      <c r="P67" s="125"/>
    </row>
    <row r="68" spans="1:16">
      <c r="A68" s="125"/>
      <c r="B68" s="125"/>
      <c r="C68" s="125"/>
      <c r="D68" s="125"/>
      <c r="E68" s="125"/>
      <c r="F68" s="125"/>
      <c r="G68" s="125"/>
      <c r="H68" s="125"/>
      <c r="I68" s="125"/>
      <c r="J68" s="125"/>
      <c r="K68" s="125"/>
      <c r="L68" s="125"/>
      <c r="M68" s="125"/>
      <c r="N68" s="125"/>
      <c r="O68" s="125"/>
      <c r="P68" s="125"/>
    </row>
    <row r="69" spans="1:16">
      <c r="A69" s="125"/>
      <c r="B69" s="125"/>
      <c r="C69" s="125"/>
      <c r="D69" s="125"/>
      <c r="E69" s="125"/>
      <c r="F69" s="125"/>
      <c r="G69" s="125"/>
      <c r="H69" s="125"/>
      <c r="I69" s="125"/>
      <c r="J69" s="125"/>
      <c r="K69" s="125"/>
      <c r="L69" s="125"/>
      <c r="M69" s="125"/>
      <c r="N69" s="125"/>
      <c r="O69" s="125"/>
      <c r="P69" s="125"/>
    </row>
    <row r="70" spans="1:16">
      <c r="A70" s="125"/>
      <c r="B70" s="125"/>
      <c r="C70" s="125"/>
      <c r="D70" s="125"/>
      <c r="E70" s="125"/>
      <c r="F70" s="125"/>
      <c r="G70" s="125"/>
      <c r="H70" s="125"/>
      <c r="I70" s="125"/>
      <c r="J70" s="125"/>
      <c r="K70" s="125"/>
      <c r="L70" s="125"/>
      <c r="M70" s="125"/>
      <c r="N70" s="125"/>
      <c r="O70" s="125"/>
      <c r="P70" s="125"/>
    </row>
    <row r="71" spans="1:16">
      <c r="A71" s="125"/>
      <c r="B71" s="125"/>
      <c r="C71" s="125"/>
      <c r="D71" s="125"/>
      <c r="E71" s="125"/>
      <c r="F71" s="125"/>
      <c r="G71" s="125"/>
      <c r="H71" s="125"/>
      <c r="I71" s="125"/>
      <c r="J71" s="125"/>
      <c r="K71" s="125"/>
      <c r="L71" s="125"/>
      <c r="M71" s="125"/>
      <c r="N71" s="125"/>
      <c r="O71" s="125"/>
      <c r="P71" s="125"/>
    </row>
    <row r="72" spans="1:16">
      <c r="A72" s="125"/>
      <c r="B72" s="125"/>
      <c r="C72" s="125"/>
      <c r="D72" s="125"/>
      <c r="E72" s="125"/>
      <c r="F72" s="125"/>
      <c r="G72" s="125"/>
      <c r="H72" s="125"/>
      <c r="I72" s="125"/>
      <c r="J72" s="125"/>
      <c r="K72" s="125"/>
      <c r="L72" s="125"/>
      <c r="M72" s="125"/>
      <c r="N72" s="125"/>
      <c r="O72" s="125"/>
      <c r="P72" s="125"/>
    </row>
    <row r="73" spans="1:16">
      <c r="A73" s="125"/>
      <c r="B73" s="125"/>
      <c r="C73" s="125"/>
      <c r="D73" s="125"/>
      <c r="E73" s="125"/>
      <c r="F73" s="125"/>
      <c r="G73" s="125"/>
      <c r="H73" s="125"/>
      <c r="I73" s="125"/>
      <c r="J73" s="125"/>
      <c r="K73" s="125"/>
      <c r="L73" s="125"/>
      <c r="M73" s="125"/>
      <c r="N73" s="125"/>
      <c r="O73" s="125"/>
      <c r="P73" s="125"/>
    </row>
    <row r="74" spans="1:16" ht="23.25" customHeight="1">
      <c r="A74" s="379" t="s">
        <v>996</v>
      </c>
      <c r="B74" s="371"/>
      <c r="C74" s="371"/>
      <c r="D74" s="371"/>
      <c r="E74" s="371"/>
      <c r="F74" s="371"/>
      <c r="G74" s="371"/>
      <c r="H74" s="371"/>
      <c r="I74" s="371"/>
      <c r="J74" s="371"/>
      <c r="K74" s="371"/>
      <c r="L74" s="371"/>
      <c r="M74" s="371"/>
      <c r="N74" s="371"/>
      <c r="O74" s="371"/>
      <c r="P74" s="371"/>
    </row>
    <row r="75" spans="1:16" ht="18.75">
      <c r="A75" s="380" t="s">
        <v>895</v>
      </c>
      <c r="B75" s="188"/>
      <c r="C75" s="188"/>
      <c r="D75" s="188"/>
      <c r="E75" s="188"/>
      <c r="F75" s="188"/>
      <c r="G75" s="188"/>
      <c r="H75" s="383" t="s">
        <v>896</v>
      </c>
      <c r="I75" s="188"/>
      <c r="J75" s="188"/>
      <c r="K75" s="188"/>
      <c r="L75" s="188"/>
      <c r="M75" s="188"/>
      <c r="N75" s="188"/>
      <c r="O75" s="188"/>
      <c r="P75" s="188"/>
    </row>
    <row r="76" spans="1:16">
      <c r="A76" s="384"/>
      <c r="B76" s="384"/>
      <c r="C76" s="384"/>
      <c r="D76" s="384"/>
      <c r="E76" s="384"/>
      <c r="F76" s="384"/>
      <c r="G76" s="384"/>
      <c r="H76" s="384"/>
      <c r="I76" s="384"/>
      <c r="J76" s="384"/>
      <c r="K76" s="384"/>
      <c r="L76" s="384"/>
      <c r="M76" s="384"/>
      <c r="N76" s="384"/>
      <c r="O76" s="384"/>
      <c r="P76" s="384"/>
    </row>
    <row r="77" spans="1:16">
      <c r="A77" s="125"/>
      <c r="B77" s="125"/>
      <c r="C77" s="125"/>
      <c r="D77" s="125"/>
      <c r="E77" s="125"/>
      <c r="F77" s="125"/>
      <c r="G77" s="125"/>
      <c r="H77" s="125"/>
      <c r="I77" s="125"/>
      <c r="J77" s="125"/>
      <c r="K77" s="125"/>
      <c r="L77" s="125"/>
      <c r="M77" s="125"/>
      <c r="N77" s="125"/>
      <c r="O77" s="125"/>
      <c r="P77" s="125"/>
    </row>
    <row r="78" spans="1:16">
      <c r="A78" s="125"/>
      <c r="B78" s="125">
        <v>1</v>
      </c>
      <c r="C78" s="125"/>
      <c r="D78" s="125"/>
      <c r="E78" s="125"/>
      <c r="F78" s="125"/>
      <c r="G78" s="125"/>
      <c r="H78" s="125"/>
      <c r="I78" s="125">
        <v>0.97199999999999998</v>
      </c>
      <c r="J78" s="125"/>
      <c r="K78" s="125"/>
      <c r="L78" s="125"/>
      <c r="M78" s="125"/>
      <c r="N78" s="125"/>
      <c r="O78" s="125"/>
      <c r="P78" s="125"/>
    </row>
    <row r="79" spans="1:16">
      <c r="A79" s="125"/>
      <c r="B79" s="125">
        <v>0</v>
      </c>
      <c r="C79" s="125"/>
      <c r="D79" s="125"/>
      <c r="E79" s="125"/>
      <c r="F79" s="125"/>
      <c r="G79" s="125"/>
      <c r="H79" s="125"/>
      <c r="I79" s="125">
        <v>2.8000000000000001E-2</v>
      </c>
      <c r="J79" s="125"/>
      <c r="K79" s="125"/>
      <c r="L79" s="125"/>
      <c r="M79" s="125"/>
      <c r="N79" s="125"/>
      <c r="O79" s="125"/>
      <c r="P79" s="125"/>
    </row>
    <row r="80" spans="1:16">
      <c r="A80" s="125"/>
      <c r="B80" s="125"/>
      <c r="C80" s="125"/>
      <c r="D80" s="125"/>
      <c r="E80" s="125"/>
      <c r="F80" s="125"/>
      <c r="G80" s="125"/>
      <c r="H80" s="125"/>
      <c r="I80" s="125"/>
      <c r="J80" s="125"/>
      <c r="K80" s="125"/>
      <c r="L80" s="125"/>
      <c r="M80" s="125"/>
      <c r="N80" s="125"/>
      <c r="O80" s="125"/>
      <c r="P80" s="125"/>
    </row>
    <row r="81" spans="1:16">
      <c r="A81" s="125"/>
      <c r="B81" s="125"/>
      <c r="C81" s="125"/>
      <c r="D81" s="125"/>
      <c r="E81" s="125"/>
      <c r="F81" s="125"/>
      <c r="G81" s="125"/>
      <c r="H81" s="125"/>
      <c r="I81" s="125"/>
      <c r="J81" s="125"/>
      <c r="K81" s="125"/>
      <c r="L81" s="125"/>
      <c r="M81" s="125"/>
      <c r="N81" s="125"/>
      <c r="O81" s="125"/>
      <c r="P81" s="125"/>
    </row>
    <row r="82" spans="1:16">
      <c r="A82" s="125"/>
      <c r="B82" s="125"/>
      <c r="C82" s="125"/>
      <c r="D82" s="125"/>
      <c r="E82" s="125"/>
      <c r="F82" s="125"/>
      <c r="G82" s="125"/>
      <c r="H82" s="125"/>
      <c r="I82" s="125"/>
      <c r="J82" s="125"/>
      <c r="K82" s="125"/>
      <c r="L82" s="125"/>
      <c r="M82" s="125"/>
      <c r="N82" s="125"/>
      <c r="O82" s="125"/>
      <c r="P82" s="125"/>
    </row>
    <row r="83" spans="1:16">
      <c r="A83" s="125"/>
      <c r="B83" s="125"/>
      <c r="C83" s="125"/>
      <c r="D83" s="125"/>
      <c r="E83" s="125"/>
      <c r="F83" s="125"/>
      <c r="G83" s="125"/>
      <c r="H83" s="125"/>
      <c r="I83" s="125"/>
      <c r="J83" s="125"/>
      <c r="K83" s="125"/>
      <c r="L83" s="125"/>
      <c r="M83" s="125"/>
      <c r="N83" s="125"/>
      <c r="O83" s="125"/>
      <c r="P83" s="125"/>
    </row>
    <row r="84" spans="1:16">
      <c r="A84" s="125"/>
      <c r="B84" s="125"/>
      <c r="C84" s="125"/>
      <c r="D84" s="125"/>
      <c r="E84" s="125"/>
      <c r="F84" s="125"/>
      <c r="G84" s="125"/>
      <c r="H84" s="125"/>
      <c r="I84" s="125"/>
      <c r="J84" s="125"/>
      <c r="K84" s="125"/>
      <c r="L84" s="125"/>
      <c r="M84" s="125"/>
      <c r="N84" s="125"/>
      <c r="O84" s="125"/>
      <c r="P84" s="125"/>
    </row>
    <row r="85" spans="1:16">
      <c r="A85" s="125"/>
      <c r="B85" s="125"/>
      <c r="C85" s="125"/>
      <c r="D85" s="125"/>
      <c r="E85" s="125"/>
      <c r="F85" s="125"/>
      <c r="G85" s="125"/>
      <c r="H85" s="125"/>
      <c r="I85" s="125"/>
      <c r="J85" s="125"/>
      <c r="K85" s="125"/>
      <c r="L85" s="125"/>
      <c r="M85" s="125"/>
      <c r="N85" s="125"/>
      <c r="O85" s="125"/>
      <c r="P85" s="125"/>
    </row>
    <row r="86" spans="1:16">
      <c r="A86" s="125"/>
      <c r="B86" s="125"/>
      <c r="C86" s="125"/>
      <c r="D86" s="125"/>
      <c r="E86" s="125"/>
      <c r="F86" s="125"/>
      <c r="G86" s="125"/>
      <c r="H86" s="125"/>
      <c r="I86" s="125"/>
      <c r="J86" s="125"/>
      <c r="K86" s="125"/>
      <c r="L86" s="125"/>
      <c r="M86" s="125"/>
      <c r="N86" s="125"/>
      <c r="O86" s="125"/>
      <c r="P86" s="125"/>
    </row>
    <row r="87" spans="1:16">
      <c r="A87" s="125"/>
      <c r="B87" s="125"/>
      <c r="C87" s="125"/>
      <c r="D87" s="125"/>
      <c r="E87" s="125"/>
      <c r="F87" s="125"/>
      <c r="G87" s="125"/>
      <c r="H87" s="125"/>
      <c r="I87" s="125"/>
      <c r="J87" s="125"/>
      <c r="K87" s="125"/>
      <c r="L87" s="125"/>
      <c r="M87" s="125"/>
      <c r="N87" s="125"/>
      <c r="O87" s="125"/>
      <c r="P87" s="125"/>
    </row>
    <row r="88" spans="1:16">
      <c r="A88" s="125"/>
      <c r="B88" s="125"/>
      <c r="C88" s="125"/>
      <c r="D88" s="125"/>
      <c r="E88" s="125"/>
      <c r="F88" s="125"/>
      <c r="G88" s="125"/>
      <c r="H88" s="125"/>
      <c r="I88" s="125"/>
      <c r="J88" s="125"/>
      <c r="K88" s="125"/>
      <c r="L88" s="125"/>
      <c r="M88" s="125"/>
      <c r="N88" s="125"/>
      <c r="O88" s="125"/>
      <c r="P88" s="125"/>
    </row>
    <row r="89" spans="1:16">
      <c r="A89" s="125"/>
      <c r="B89" s="125"/>
      <c r="C89" s="125"/>
      <c r="D89" s="125"/>
      <c r="E89" s="125"/>
      <c r="F89" s="125"/>
      <c r="G89" s="125"/>
      <c r="H89" s="125"/>
      <c r="I89" s="125"/>
      <c r="J89" s="125"/>
      <c r="K89" s="125"/>
      <c r="L89" s="125"/>
      <c r="M89" s="125"/>
      <c r="N89" s="125"/>
      <c r="O89" s="125"/>
      <c r="P89" s="125"/>
    </row>
    <row r="90" spans="1:16">
      <c r="A90" s="125"/>
      <c r="B90" s="125"/>
      <c r="C90" s="125"/>
      <c r="D90" s="125"/>
      <c r="E90" s="125"/>
      <c r="F90" s="125"/>
      <c r="G90" s="125"/>
      <c r="H90" s="125"/>
      <c r="I90" s="125"/>
      <c r="J90" s="125"/>
      <c r="K90" s="125"/>
      <c r="L90" s="125"/>
      <c r="M90" s="125"/>
      <c r="N90" s="125"/>
      <c r="O90" s="125"/>
      <c r="P90" s="125"/>
    </row>
    <row r="91" spans="1:16">
      <c r="A91" s="125"/>
      <c r="B91" s="125"/>
      <c r="C91" s="125"/>
      <c r="D91" s="125"/>
      <c r="E91" s="125"/>
      <c r="F91" s="125"/>
      <c r="G91" s="125"/>
      <c r="H91" s="125"/>
      <c r="I91" s="125"/>
      <c r="J91" s="125"/>
      <c r="K91" s="125"/>
      <c r="L91" s="125"/>
      <c r="M91" s="125"/>
      <c r="N91" s="125"/>
      <c r="O91" s="125"/>
      <c r="P91" s="125"/>
    </row>
    <row r="92" spans="1:16">
      <c r="A92" s="125"/>
      <c r="B92" s="125"/>
      <c r="C92" s="125"/>
      <c r="D92" s="125"/>
      <c r="E92" s="125"/>
      <c r="F92" s="125"/>
      <c r="G92" s="125"/>
      <c r="H92" s="125"/>
      <c r="I92" s="125"/>
      <c r="J92" s="125"/>
      <c r="K92" s="125"/>
      <c r="L92" s="125"/>
      <c r="M92" s="125"/>
      <c r="N92" s="125"/>
      <c r="O92" s="125"/>
      <c r="P92" s="125"/>
    </row>
    <row r="93" spans="1:16">
      <c r="A93" s="125"/>
      <c r="B93" s="125"/>
      <c r="C93" s="125"/>
      <c r="D93" s="125"/>
      <c r="E93" s="125"/>
      <c r="F93" s="125"/>
      <c r="G93" s="125"/>
      <c r="H93" s="125"/>
      <c r="I93" s="125"/>
      <c r="J93" s="125"/>
      <c r="K93" s="125"/>
      <c r="L93" s="125"/>
      <c r="M93" s="125"/>
      <c r="N93" s="125"/>
      <c r="O93" s="125"/>
      <c r="P93" s="125"/>
    </row>
    <row r="94" spans="1:16">
      <c r="A94" s="125"/>
      <c r="B94" s="125"/>
      <c r="C94" s="125"/>
      <c r="D94" s="125"/>
      <c r="E94" s="125"/>
      <c r="F94" s="125"/>
      <c r="G94" s="125"/>
      <c r="H94" s="125"/>
      <c r="I94" s="125"/>
      <c r="J94" s="125"/>
      <c r="K94" s="125"/>
      <c r="L94" s="125"/>
      <c r="M94" s="125"/>
      <c r="N94" s="125"/>
      <c r="O94" s="125"/>
      <c r="P94" s="125"/>
    </row>
    <row r="95" spans="1:16" ht="46.5" customHeight="1">
      <c r="A95" s="385" t="s">
        <v>997</v>
      </c>
      <c r="B95" s="386"/>
      <c r="C95" s="386"/>
      <c r="D95" s="386"/>
      <c r="E95" s="386"/>
      <c r="F95" s="386"/>
      <c r="G95" s="386"/>
      <c r="H95" s="386"/>
      <c r="I95" s="386"/>
      <c r="J95" s="386"/>
      <c r="K95" s="386"/>
      <c r="L95" s="386"/>
      <c r="M95" s="386"/>
      <c r="N95" s="386"/>
      <c r="O95" s="386"/>
      <c r="P95" s="386"/>
    </row>
    <row r="96" spans="1:16" ht="19.5" thickBot="1">
      <c r="A96" s="380" t="s">
        <v>895</v>
      </c>
      <c r="B96" s="188"/>
      <c r="C96" s="188"/>
      <c r="D96" s="188"/>
      <c r="E96" s="188"/>
      <c r="F96" s="188"/>
      <c r="G96" s="188"/>
      <c r="H96" s="188"/>
      <c r="I96" s="188"/>
      <c r="J96" s="188"/>
      <c r="K96" s="188"/>
      <c r="L96" s="188"/>
      <c r="M96" s="188"/>
      <c r="N96" s="188"/>
      <c r="O96" s="188"/>
      <c r="P96" s="188"/>
    </row>
    <row r="97" spans="1:16">
      <c r="A97" s="415"/>
      <c r="B97" s="416"/>
      <c r="C97" s="416"/>
      <c r="D97" s="416"/>
      <c r="E97" s="416"/>
      <c r="F97" s="416"/>
      <c r="G97" s="416"/>
      <c r="H97" s="416"/>
      <c r="I97" s="416"/>
      <c r="J97" s="416"/>
      <c r="K97" s="416"/>
      <c r="L97" s="416"/>
      <c r="M97" s="416"/>
      <c r="N97" s="416"/>
      <c r="O97" s="416"/>
      <c r="P97" s="417"/>
    </row>
    <row r="98" spans="1:16">
      <c r="A98" s="143"/>
      <c r="B98" s="144"/>
      <c r="C98" s="144"/>
      <c r="D98" s="144"/>
      <c r="E98" s="144"/>
      <c r="F98" s="144"/>
      <c r="G98" s="144"/>
      <c r="H98" s="144"/>
      <c r="I98" s="144"/>
      <c r="J98" s="144"/>
      <c r="K98" s="144"/>
      <c r="L98" s="144"/>
      <c r="M98" s="144"/>
      <c r="N98" s="144"/>
      <c r="O98" s="144"/>
      <c r="P98" s="145"/>
    </row>
    <row r="99" spans="1:16">
      <c r="A99" s="143"/>
      <c r="B99" s="144"/>
      <c r="C99" s="144"/>
      <c r="D99" s="144"/>
      <c r="E99" s="144"/>
      <c r="F99" s="144"/>
      <c r="G99" s="144"/>
      <c r="H99" s="144"/>
      <c r="I99" s="144" t="s">
        <v>547</v>
      </c>
      <c r="J99" s="144">
        <v>1.0999999999999999E-2</v>
      </c>
      <c r="K99" s="144">
        <v>1.7857142857142856E-2</v>
      </c>
      <c r="L99" s="144"/>
      <c r="M99" s="144"/>
      <c r="N99" s="144"/>
      <c r="O99" s="144"/>
      <c r="P99" s="145"/>
    </row>
    <row r="100" spans="1:16">
      <c r="A100" s="143"/>
      <c r="B100" s="144"/>
      <c r="C100" s="144"/>
      <c r="D100" s="144"/>
      <c r="E100" s="144"/>
      <c r="F100" s="144"/>
      <c r="G100" s="144"/>
      <c r="H100" s="144"/>
      <c r="I100" s="144" t="s">
        <v>410</v>
      </c>
      <c r="J100" s="144">
        <v>0</v>
      </c>
      <c r="K100" s="144">
        <v>0</v>
      </c>
      <c r="L100" s="144"/>
      <c r="M100" s="144"/>
      <c r="N100" s="144"/>
      <c r="O100" s="144"/>
      <c r="P100" s="145"/>
    </row>
    <row r="101" spans="1:16">
      <c r="A101" s="143"/>
      <c r="B101" s="144"/>
      <c r="C101" s="144"/>
      <c r="D101" s="144"/>
      <c r="E101" s="144"/>
      <c r="F101" s="144"/>
      <c r="G101" s="144"/>
      <c r="H101" s="144"/>
      <c r="I101" s="144" t="s">
        <v>409</v>
      </c>
      <c r="J101" s="144">
        <v>0</v>
      </c>
      <c r="K101" s="144">
        <v>0</v>
      </c>
      <c r="L101" s="144"/>
      <c r="M101" s="144"/>
      <c r="N101" s="144"/>
      <c r="O101" s="144"/>
      <c r="P101" s="145"/>
    </row>
    <row r="102" spans="1:16">
      <c r="A102" s="143"/>
      <c r="B102" s="144"/>
      <c r="C102" s="144"/>
      <c r="D102" s="144"/>
      <c r="E102" s="144"/>
      <c r="F102" s="144"/>
      <c r="G102" s="144"/>
      <c r="H102" s="144"/>
      <c r="I102" s="144" t="s">
        <v>408</v>
      </c>
      <c r="J102" s="144">
        <v>1E-3</v>
      </c>
      <c r="K102" s="144">
        <v>0</v>
      </c>
      <c r="L102" s="144"/>
      <c r="M102" s="144"/>
      <c r="N102" s="144"/>
      <c r="O102" s="144"/>
      <c r="P102" s="145"/>
    </row>
    <row r="103" spans="1:16">
      <c r="A103" s="143"/>
      <c r="B103" s="144"/>
      <c r="C103" s="144"/>
      <c r="D103" s="144"/>
      <c r="E103" s="144"/>
      <c r="F103" s="144"/>
      <c r="G103" s="144"/>
      <c r="H103" s="144"/>
      <c r="I103" s="144" t="s">
        <v>407</v>
      </c>
      <c r="J103" s="144">
        <v>2E-3</v>
      </c>
      <c r="K103" s="144">
        <v>0</v>
      </c>
      <c r="L103" s="144"/>
      <c r="M103" s="144"/>
      <c r="N103" s="144"/>
      <c r="O103" s="144"/>
      <c r="P103" s="145"/>
    </row>
    <row r="104" spans="1:16">
      <c r="A104" s="143"/>
      <c r="B104" s="144"/>
      <c r="C104" s="144"/>
      <c r="D104" s="144"/>
      <c r="E104" s="144"/>
      <c r="F104" s="144"/>
      <c r="G104" s="144"/>
      <c r="H104" s="144"/>
      <c r="I104" s="144" t="s">
        <v>406</v>
      </c>
      <c r="J104" s="144">
        <v>1E-3</v>
      </c>
      <c r="K104" s="144">
        <v>0</v>
      </c>
      <c r="L104" s="144"/>
      <c r="M104" s="144"/>
      <c r="N104" s="144"/>
      <c r="O104" s="144"/>
      <c r="P104" s="145"/>
    </row>
    <row r="105" spans="1:16">
      <c r="A105" s="143"/>
      <c r="B105" s="144"/>
      <c r="C105" s="144"/>
      <c r="D105" s="144"/>
      <c r="E105" s="144"/>
      <c r="F105" s="144"/>
      <c r="G105" s="144"/>
      <c r="H105" s="144"/>
      <c r="I105" s="144" t="s">
        <v>405</v>
      </c>
      <c r="J105" s="144">
        <v>2E-3</v>
      </c>
      <c r="K105" s="144">
        <v>0</v>
      </c>
      <c r="L105" s="144"/>
      <c r="M105" s="144"/>
      <c r="N105" s="144"/>
      <c r="O105" s="144"/>
      <c r="P105" s="145"/>
    </row>
    <row r="106" spans="1:16">
      <c r="A106" s="143"/>
      <c r="B106" s="144"/>
      <c r="C106" s="144"/>
      <c r="D106" s="144"/>
      <c r="E106" s="144"/>
      <c r="F106" s="144"/>
      <c r="G106" s="144"/>
      <c r="H106" s="144"/>
      <c r="I106" s="144" t="s">
        <v>403</v>
      </c>
      <c r="J106" s="144">
        <v>7.0000000000000001E-3</v>
      </c>
      <c r="K106" s="144">
        <v>0</v>
      </c>
      <c r="L106" s="144"/>
      <c r="M106" s="144"/>
      <c r="N106" s="144"/>
      <c r="O106" s="144"/>
      <c r="P106" s="145"/>
    </row>
    <row r="107" spans="1:16">
      <c r="A107" s="143"/>
      <c r="B107" s="144"/>
      <c r="C107" s="144"/>
      <c r="D107" s="144"/>
      <c r="E107" s="144"/>
      <c r="F107" s="144"/>
      <c r="G107" s="144"/>
      <c r="H107" s="144"/>
      <c r="I107" s="144" t="s">
        <v>402</v>
      </c>
      <c r="J107" s="144">
        <v>4.8000000000000001E-2</v>
      </c>
      <c r="K107" s="144">
        <v>0</v>
      </c>
      <c r="L107" s="144"/>
      <c r="M107" s="144"/>
      <c r="N107" s="144"/>
      <c r="O107" s="144"/>
      <c r="P107" s="145"/>
    </row>
    <row r="108" spans="1:16">
      <c r="A108" s="143"/>
      <c r="B108" s="144"/>
      <c r="C108" s="144"/>
      <c r="D108" s="144"/>
      <c r="E108" s="144"/>
      <c r="F108" s="144"/>
      <c r="G108" s="144"/>
      <c r="H108" s="144"/>
      <c r="I108" s="162" t="s">
        <v>545</v>
      </c>
      <c r="J108" s="144">
        <v>0.92600000000000005</v>
      </c>
      <c r="K108" s="144">
        <v>0.9821428571428571</v>
      </c>
      <c r="L108" s="144"/>
      <c r="M108" s="144"/>
      <c r="N108" s="144"/>
      <c r="O108" s="144"/>
      <c r="P108" s="145"/>
    </row>
    <row r="109" spans="1:16">
      <c r="A109" s="143"/>
      <c r="B109" s="144"/>
      <c r="C109" s="144"/>
      <c r="D109" s="144"/>
      <c r="E109" s="144"/>
      <c r="F109" s="144"/>
      <c r="G109" s="144"/>
      <c r="H109" s="144"/>
      <c r="I109" s="144"/>
      <c r="J109" s="144"/>
      <c r="K109" s="144"/>
      <c r="L109" s="144"/>
      <c r="M109" s="144"/>
      <c r="N109" s="144"/>
      <c r="O109" s="144"/>
      <c r="P109" s="145"/>
    </row>
    <row r="110" spans="1:16">
      <c r="A110" s="143"/>
      <c r="B110" s="144"/>
      <c r="C110" s="144"/>
      <c r="D110" s="144"/>
      <c r="E110" s="144"/>
      <c r="F110" s="144"/>
      <c r="G110" s="144"/>
      <c r="H110" s="144"/>
      <c r="I110" s="144"/>
      <c r="J110" s="144"/>
      <c r="K110" s="144"/>
      <c r="L110" s="144"/>
      <c r="M110" s="144"/>
      <c r="N110" s="144"/>
      <c r="O110" s="144"/>
      <c r="P110" s="145"/>
    </row>
    <row r="111" spans="1:16">
      <c r="A111" s="143"/>
      <c r="B111" s="144"/>
      <c r="C111" s="144"/>
      <c r="D111" s="144"/>
      <c r="E111" s="144"/>
      <c r="F111" s="144"/>
      <c r="G111" s="144"/>
      <c r="H111" s="144"/>
      <c r="I111" s="144"/>
      <c r="J111" s="144"/>
      <c r="K111" s="144"/>
      <c r="L111" s="144"/>
      <c r="M111" s="144"/>
      <c r="N111" s="144"/>
      <c r="O111" s="144"/>
      <c r="P111" s="145"/>
    </row>
    <row r="112" spans="1:16">
      <c r="A112" s="143"/>
      <c r="B112" s="144"/>
      <c r="C112" s="144"/>
      <c r="D112" s="144"/>
      <c r="E112" s="144"/>
      <c r="F112" s="144"/>
      <c r="G112" s="144"/>
      <c r="H112" s="144"/>
      <c r="I112" s="144"/>
      <c r="J112" s="144"/>
      <c r="K112" s="144"/>
      <c r="L112" s="144"/>
      <c r="M112" s="144"/>
      <c r="N112" s="144"/>
      <c r="O112" s="144"/>
      <c r="P112" s="145"/>
    </row>
    <row r="113" spans="1:16">
      <c r="A113" s="143"/>
      <c r="B113" s="144"/>
      <c r="C113" s="144"/>
      <c r="D113" s="144"/>
      <c r="E113" s="144"/>
      <c r="F113" s="144"/>
      <c r="G113" s="144"/>
      <c r="H113" s="144"/>
      <c r="I113" s="144"/>
      <c r="J113" s="144"/>
      <c r="K113" s="144"/>
      <c r="L113" s="144"/>
      <c r="M113" s="144"/>
      <c r="N113" s="144"/>
      <c r="O113" s="144"/>
      <c r="P113" s="145"/>
    </row>
    <row r="114" spans="1:16">
      <c r="A114" s="143"/>
      <c r="B114" s="144"/>
      <c r="C114" s="144"/>
      <c r="D114" s="144"/>
      <c r="E114" s="144"/>
      <c r="F114" s="144"/>
      <c r="G114" s="144"/>
      <c r="H114" s="144"/>
      <c r="I114" s="144"/>
      <c r="J114" s="144"/>
      <c r="K114" s="144"/>
      <c r="L114" s="144"/>
      <c r="M114" s="144"/>
      <c r="N114" s="144"/>
      <c r="O114" s="144"/>
      <c r="P114" s="145"/>
    </row>
    <row r="115" spans="1:16">
      <c r="A115" s="143"/>
      <c r="B115" s="144"/>
      <c r="C115" s="144"/>
      <c r="D115" s="144"/>
      <c r="E115" s="144"/>
      <c r="F115" s="144"/>
      <c r="G115" s="144"/>
      <c r="H115" s="144"/>
      <c r="I115" s="144"/>
      <c r="J115" s="144"/>
      <c r="K115" s="144"/>
      <c r="L115" s="144"/>
      <c r="M115" s="144"/>
      <c r="N115" s="144"/>
      <c r="O115" s="144"/>
      <c r="P115" s="145"/>
    </row>
    <row r="116" spans="1:16">
      <c r="A116" s="143"/>
      <c r="B116" s="144"/>
      <c r="C116" s="144"/>
      <c r="D116" s="144"/>
      <c r="E116" s="144"/>
      <c r="F116" s="144"/>
      <c r="G116" s="144"/>
      <c r="H116" s="144"/>
      <c r="I116" s="144"/>
      <c r="J116" s="144"/>
      <c r="K116" s="144"/>
      <c r="L116" s="144"/>
      <c r="M116" s="144"/>
      <c r="N116" s="144"/>
      <c r="O116" s="144"/>
      <c r="P116" s="145"/>
    </row>
    <row r="117" spans="1:16">
      <c r="A117" s="143"/>
      <c r="B117" s="144"/>
      <c r="C117" s="144"/>
      <c r="D117" s="144"/>
      <c r="E117" s="144"/>
      <c r="F117" s="144"/>
      <c r="G117" s="144"/>
      <c r="H117" s="144"/>
      <c r="I117" s="144"/>
      <c r="J117" s="144"/>
      <c r="K117" s="144"/>
      <c r="L117" s="144"/>
      <c r="M117" s="144"/>
      <c r="N117" s="144"/>
      <c r="O117" s="144"/>
      <c r="P117" s="145"/>
    </row>
    <row r="118" spans="1:16">
      <c r="A118" s="143"/>
      <c r="B118" s="144"/>
      <c r="C118" s="144"/>
      <c r="D118" s="144"/>
      <c r="E118" s="144"/>
      <c r="F118" s="144"/>
      <c r="G118" s="144"/>
      <c r="H118" s="144"/>
      <c r="I118" s="144"/>
      <c r="J118" s="144"/>
      <c r="K118" s="144"/>
      <c r="L118" s="144"/>
      <c r="M118" s="144"/>
      <c r="N118" s="144"/>
      <c r="O118" s="144"/>
      <c r="P118" s="145"/>
    </row>
    <row r="119" spans="1:16" ht="69.95" customHeight="1">
      <c r="A119" s="418" t="s">
        <v>232</v>
      </c>
      <c r="B119" s="378"/>
      <c r="C119" s="378"/>
      <c r="D119" s="378"/>
      <c r="E119" s="378"/>
      <c r="F119" s="378"/>
      <c r="G119" s="378"/>
      <c r="H119" s="378"/>
      <c r="I119" s="378"/>
      <c r="J119" s="378"/>
      <c r="K119" s="378"/>
      <c r="L119" s="378"/>
      <c r="M119" s="378"/>
      <c r="N119" s="378"/>
      <c r="O119" s="378"/>
      <c r="P119" s="419"/>
    </row>
    <row r="120" spans="1:16" ht="24" customHeight="1" thickBot="1">
      <c r="A120" s="420" t="s">
        <v>998</v>
      </c>
      <c r="B120" s="421"/>
      <c r="C120" s="421"/>
      <c r="D120" s="421"/>
      <c r="E120" s="421"/>
      <c r="F120" s="421"/>
      <c r="G120" s="421"/>
      <c r="H120" s="421"/>
      <c r="I120" s="421"/>
      <c r="J120" s="421"/>
      <c r="K120" s="421"/>
      <c r="L120" s="421"/>
      <c r="M120" s="421"/>
      <c r="N120" s="421"/>
      <c r="O120" s="421"/>
      <c r="P120" s="422"/>
    </row>
    <row r="121" spans="1:16" ht="18.75">
      <c r="A121" s="423" t="s">
        <v>999</v>
      </c>
      <c r="B121" s="424"/>
      <c r="C121" s="424"/>
      <c r="D121" s="424"/>
      <c r="E121" s="424"/>
      <c r="F121" s="424"/>
      <c r="G121" s="424"/>
      <c r="H121" s="424"/>
      <c r="I121" s="424"/>
      <c r="J121" s="424"/>
      <c r="K121" s="424"/>
      <c r="L121" s="424"/>
      <c r="M121" s="424"/>
      <c r="N121" s="424"/>
      <c r="O121" s="424"/>
      <c r="P121" s="424"/>
    </row>
    <row r="122" spans="1:16" ht="39.950000000000003" customHeight="1">
      <c r="A122" s="377"/>
      <c r="B122" s="377"/>
      <c r="C122" s="377"/>
      <c r="D122" s="377"/>
      <c r="E122" s="377"/>
      <c r="F122" s="377"/>
      <c r="G122" s="377"/>
      <c r="H122" s="377"/>
      <c r="I122" s="377"/>
      <c r="J122" s="377"/>
      <c r="K122" s="377"/>
      <c r="L122" s="377"/>
      <c r="M122" s="377"/>
      <c r="N122" s="377"/>
      <c r="O122" s="377"/>
      <c r="P122" s="377"/>
    </row>
    <row r="123" spans="1:16">
      <c r="A123" s="414"/>
      <c r="B123" s="414"/>
      <c r="C123" s="414"/>
      <c r="D123" s="414"/>
      <c r="E123" s="414"/>
      <c r="F123" s="414"/>
      <c r="G123" s="414"/>
      <c r="H123" s="414"/>
      <c r="I123" s="414"/>
      <c r="J123" s="414"/>
      <c r="K123" s="414"/>
      <c r="L123" s="414"/>
      <c r="M123" s="414"/>
      <c r="N123" s="414"/>
      <c r="O123" s="414"/>
      <c r="P123" s="414"/>
    </row>
    <row r="124" spans="1:16">
      <c r="A124" s="125"/>
      <c r="B124" s="125"/>
      <c r="C124" s="125"/>
      <c r="D124" s="125"/>
      <c r="E124" s="125"/>
      <c r="F124" s="125"/>
      <c r="G124" s="125"/>
      <c r="H124" s="125"/>
      <c r="I124" s="125" t="s">
        <v>555</v>
      </c>
      <c r="J124" s="125">
        <v>0.16400000000000001</v>
      </c>
      <c r="K124" s="159">
        <v>1</v>
      </c>
      <c r="L124" s="125"/>
      <c r="M124" s="125"/>
      <c r="N124" s="125"/>
      <c r="O124" s="125"/>
      <c r="P124" s="125"/>
    </row>
    <row r="125" spans="1:16">
      <c r="A125" s="125"/>
      <c r="B125" s="125"/>
      <c r="C125" s="125"/>
      <c r="D125" s="125"/>
      <c r="E125" s="125"/>
      <c r="F125" s="125"/>
      <c r="G125" s="125"/>
      <c r="H125" s="125"/>
      <c r="I125" s="125" t="s">
        <v>562</v>
      </c>
      <c r="J125" s="125">
        <v>0.18</v>
      </c>
      <c r="K125" s="159">
        <v>1</v>
      </c>
      <c r="L125" s="125"/>
      <c r="M125" s="125"/>
      <c r="N125" s="125"/>
      <c r="O125" s="125"/>
      <c r="P125" s="125"/>
    </row>
    <row r="126" spans="1:16">
      <c r="A126" s="125"/>
      <c r="B126" s="125"/>
      <c r="C126" s="125"/>
      <c r="D126" s="125"/>
      <c r="E126" s="125"/>
      <c r="F126" s="125"/>
      <c r="G126" s="125"/>
      <c r="H126" s="125"/>
      <c r="I126" s="125" t="s">
        <v>551</v>
      </c>
      <c r="J126" s="125">
        <v>0.14799999999999999</v>
      </c>
      <c r="K126" s="159">
        <v>0</v>
      </c>
      <c r="L126" s="125"/>
      <c r="M126" s="125"/>
      <c r="N126" s="125"/>
      <c r="O126" s="125"/>
      <c r="P126" s="125"/>
    </row>
    <row r="127" spans="1:16">
      <c r="A127" s="125"/>
      <c r="B127" s="125"/>
      <c r="C127" s="125"/>
      <c r="D127" s="125"/>
      <c r="E127" s="125"/>
      <c r="F127" s="125"/>
      <c r="G127" s="125"/>
      <c r="H127" s="125"/>
      <c r="I127" s="125" t="s">
        <v>552</v>
      </c>
      <c r="J127" s="125">
        <v>4.9000000000000002E-2</v>
      </c>
      <c r="K127" s="159">
        <v>0</v>
      </c>
      <c r="L127" s="125"/>
      <c r="M127" s="125"/>
      <c r="N127" s="125"/>
      <c r="O127" s="125"/>
      <c r="P127" s="125"/>
    </row>
    <row r="128" spans="1:16">
      <c r="A128" s="125"/>
      <c r="B128" s="125"/>
      <c r="C128" s="125"/>
      <c r="D128" s="125"/>
      <c r="E128" s="125"/>
      <c r="F128" s="125"/>
      <c r="G128" s="125"/>
      <c r="H128" s="125"/>
      <c r="I128" s="125" t="s">
        <v>1000</v>
      </c>
      <c r="J128" s="125">
        <v>8.2000000000000003E-2</v>
      </c>
      <c r="K128" s="159">
        <v>0</v>
      </c>
      <c r="L128" s="125"/>
      <c r="M128" s="125"/>
      <c r="N128" s="125"/>
      <c r="O128" s="125"/>
      <c r="P128" s="125"/>
    </row>
    <row r="129" spans="1:16">
      <c r="A129" s="125"/>
      <c r="B129" s="125"/>
      <c r="C129" s="125"/>
      <c r="D129" s="125"/>
      <c r="E129" s="125"/>
      <c r="F129" s="125"/>
      <c r="G129" s="125"/>
      <c r="H129" s="125"/>
      <c r="I129" s="125" t="s">
        <v>554</v>
      </c>
      <c r="J129" s="125">
        <v>4.9000000000000002E-2</v>
      </c>
      <c r="K129" s="159">
        <v>0</v>
      </c>
      <c r="L129" s="125"/>
      <c r="M129" s="125"/>
      <c r="N129" s="125"/>
      <c r="O129" s="125"/>
      <c r="P129" s="125"/>
    </row>
    <row r="130" spans="1:16">
      <c r="A130" s="125"/>
      <c r="B130" s="125"/>
      <c r="C130" s="125"/>
      <c r="D130" s="125"/>
      <c r="E130" s="125"/>
      <c r="F130" s="125"/>
      <c r="G130" s="125"/>
      <c r="H130" s="125"/>
      <c r="I130" s="125" t="s">
        <v>556</v>
      </c>
      <c r="J130" s="125">
        <v>6.6000000000000003E-2</v>
      </c>
      <c r="K130" s="159">
        <v>0</v>
      </c>
      <c r="L130" s="125"/>
      <c r="M130" s="125"/>
      <c r="N130" s="125"/>
      <c r="O130" s="125"/>
      <c r="P130" s="125"/>
    </row>
    <row r="131" spans="1:16">
      <c r="A131" s="125"/>
      <c r="B131" s="125"/>
      <c r="C131" s="125"/>
      <c r="D131" s="125"/>
      <c r="E131" s="125"/>
      <c r="F131" s="125"/>
      <c r="G131" s="125"/>
      <c r="H131" s="125"/>
      <c r="I131" s="125" t="s">
        <v>1001</v>
      </c>
      <c r="J131" s="125">
        <v>6.6000000000000003E-2</v>
      </c>
      <c r="K131" s="159">
        <v>0</v>
      </c>
      <c r="L131" s="125"/>
      <c r="M131" s="125"/>
      <c r="N131" s="125"/>
      <c r="O131" s="125"/>
      <c r="P131" s="125"/>
    </row>
    <row r="132" spans="1:16">
      <c r="A132" s="125"/>
      <c r="B132" s="125"/>
      <c r="C132" s="125"/>
      <c r="D132" s="125"/>
      <c r="E132" s="125"/>
      <c r="F132" s="125"/>
      <c r="G132" s="125"/>
      <c r="H132" s="125"/>
      <c r="I132" s="125" t="s">
        <v>1002</v>
      </c>
      <c r="J132" s="125">
        <v>0.13100000000000001</v>
      </c>
      <c r="K132" s="159">
        <v>0</v>
      </c>
      <c r="L132" s="125"/>
      <c r="M132" s="125"/>
      <c r="N132" s="125"/>
      <c r="O132" s="125"/>
      <c r="P132" s="125"/>
    </row>
    <row r="133" spans="1:16">
      <c r="A133" s="125"/>
      <c r="B133" s="125"/>
      <c r="C133" s="125"/>
      <c r="D133" s="125"/>
      <c r="E133" s="125"/>
      <c r="F133" s="125"/>
      <c r="G133" s="125"/>
      <c r="H133" s="125"/>
      <c r="I133" s="125" t="s">
        <v>1003</v>
      </c>
      <c r="J133" s="125">
        <v>1.6E-2</v>
      </c>
      <c r="K133" s="159">
        <v>0</v>
      </c>
      <c r="L133" s="125"/>
      <c r="M133" s="125"/>
      <c r="N133" s="125"/>
      <c r="O133" s="125"/>
      <c r="P133" s="125"/>
    </row>
    <row r="134" spans="1:16">
      <c r="A134" s="125"/>
      <c r="B134" s="125"/>
      <c r="C134" s="125"/>
      <c r="D134" s="125"/>
      <c r="E134" s="125"/>
      <c r="F134" s="125"/>
      <c r="G134" s="125"/>
      <c r="H134" s="125"/>
      <c r="I134" s="125" t="s">
        <v>560</v>
      </c>
      <c r="J134" s="125">
        <v>0</v>
      </c>
      <c r="K134" s="159">
        <v>0</v>
      </c>
      <c r="L134" s="125"/>
      <c r="M134" s="125"/>
      <c r="N134" s="125"/>
      <c r="O134" s="125"/>
      <c r="P134" s="125"/>
    </row>
    <row r="135" spans="1:16">
      <c r="A135" s="125"/>
      <c r="B135" s="125"/>
      <c r="C135" s="125"/>
      <c r="D135" s="125"/>
      <c r="E135" s="125"/>
      <c r="F135" s="125"/>
      <c r="G135" s="125"/>
      <c r="H135" s="125"/>
      <c r="I135" s="125" t="s">
        <v>561</v>
      </c>
      <c r="J135" s="125">
        <v>0</v>
      </c>
      <c r="K135" s="159">
        <v>0</v>
      </c>
      <c r="L135" s="125"/>
      <c r="M135" s="125"/>
      <c r="N135" s="125"/>
      <c r="O135" s="125"/>
      <c r="P135" s="125"/>
    </row>
    <row r="136" spans="1:16">
      <c r="A136" s="125"/>
      <c r="B136" s="125"/>
      <c r="C136" s="125"/>
      <c r="D136" s="125"/>
      <c r="E136" s="125"/>
      <c r="F136" s="125"/>
      <c r="G136" s="125"/>
      <c r="H136" s="125"/>
      <c r="I136" s="125" t="s">
        <v>563</v>
      </c>
      <c r="J136" s="125">
        <v>6.6000000000000003E-2</v>
      </c>
      <c r="K136" s="159">
        <v>0</v>
      </c>
      <c r="L136" s="125"/>
      <c r="M136" s="125"/>
      <c r="N136" s="125"/>
      <c r="O136" s="125"/>
      <c r="P136" s="125"/>
    </row>
    <row r="137" spans="1:16">
      <c r="A137" s="125"/>
      <c r="B137" s="125"/>
      <c r="C137" s="125"/>
      <c r="D137" s="125"/>
      <c r="E137" s="125"/>
      <c r="F137" s="125"/>
      <c r="G137" s="125"/>
      <c r="H137" s="125"/>
      <c r="I137" s="125" t="s">
        <v>1004</v>
      </c>
      <c r="J137" s="125">
        <v>1.6E-2</v>
      </c>
      <c r="K137" s="159">
        <v>0</v>
      </c>
      <c r="L137" s="125"/>
      <c r="M137" s="125"/>
      <c r="N137" s="125"/>
      <c r="O137" s="125"/>
      <c r="P137" s="125"/>
    </row>
    <row r="138" spans="1:16">
      <c r="A138" s="125"/>
      <c r="B138" s="125"/>
      <c r="C138" s="125"/>
      <c r="D138" s="125"/>
      <c r="E138" s="125"/>
      <c r="F138" s="125"/>
      <c r="G138" s="125"/>
      <c r="H138" s="125"/>
      <c r="I138" s="125" t="s">
        <v>565</v>
      </c>
      <c r="J138" s="125">
        <v>3.3000000000000002E-2</v>
      </c>
      <c r="K138" s="159">
        <v>0</v>
      </c>
      <c r="L138" s="125"/>
      <c r="M138" s="125"/>
      <c r="N138" s="125"/>
      <c r="O138" s="125"/>
      <c r="P138" s="125"/>
    </row>
    <row r="139" spans="1:16">
      <c r="A139" s="125"/>
      <c r="B139" s="125"/>
      <c r="C139" s="125"/>
      <c r="D139" s="125"/>
      <c r="E139" s="125"/>
      <c r="F139" s="125"/>
      <c r="G139" s="125"/>
      <c r="H139" s="125"/>
      <c r="I139" s="125" t="s">
        <v>391</v>
      </c>
      <c r="J139" s="125">
        <v>0.18</v>
      </c>
      <c r="K139" s="159">
        <v>0</v>
      </c>
      <c r="L139" s="125"/>
      <c r="M139" s="125"/>
      <c r="N139" s="125"/>
      <c r="O139" s="125"/>
      <c r="P139" s="125"/>
    </row>
    <row r="140" spans="1:16">
      <c r="A140" s="125"/>
      <c r="B140" s="125"/>
      <c r="C140" s="125"/>
      <c r="D140" s="125"/>
      <c r="E140" s="125"/>
      <c r="F140" s="125"/>
      <c r="G140" s="125"/>
      <c r="H140" s="125"/>
      <c r="I140" s="125" t="s">
        <v>566</v>
      </c>
      <c r="J140" s="125">
        <v>9.8000000000000004E-2</v>
      </c>
      <c r="K140" s="159">
        <v>0</v>
      </c>
      <c r="L140" s="125"/>
      <c r="M140" s="125"/>
      <c r="N140" s="125"/>
      <c r="O140" s="125"/>
      <c r="P140" s="125"/>
    </row>
    <row r="141" spans="1:16">
      <c r="A141" s="125"/>
      <c r="B141" s="125"/>
      <c r="C141" s="125"/>
      <c r="D141" s="125"/>
      <c r="E141" s="125"/>
      <c r="F141" s="125"/>
      <c r="G141" s="125"/>
      <c r="H141" s="125"/>
      <c r="I141" s="125"/>
      <c r="J141" s="125"/>
      <c r="K141" s="125"/>
      <c r="L141" s="125"/>
      <c r="M141" s="125"/>
      <c r="N141" s="125"/>
      <c r="O141" s="125"/>
      <c r="P141" s="125"/>
    </row>
    <row r="142" spans="1:16">
      <c r="A142" s="125"/>
      <c r="B142" s="125"/>
      <c r="C142" s="125"/>
      <c r="D142" s="125"/>
      <c r="E142" s="125"/>
      <c r="F142" s="125"/>
      <c r="G142" s="125"/>
      <c r="H142" s="125"/>
      <c r="I142" s="125"/>
      <c r="J142" s="125"/>
      <c r="K142" s="125"/>
      <c r="L142" s="125"/>
      <c r="M142" s="125"/>
      <c r="N142" s="125"/>
      <c r="O142" s="125"/>
      <c r="P142" s="125"/>
    </row>
    <row r="143" spans="1:16">
      <c r="A143" s="125"/>
      <c r="B143" s="125"/>
      <c r="C143" s="125"/>
      <c r="D143" s="125"/>
      <c r="E143" s="125"/>
      <c r="F143" s="125"/>
      <c r="G143" s="125"/>
      <c r="H143" s="125"/>
      <c r="I143" s="125"/>
      <c r="J143" s="125"/>
      <c r="K143" s="125"/>
      <c r="L143" s="125"/>
      <c r="M143" s="125"/>
      <c r="N143" s="125"/>
      <c r="O143" s="125"/>
      <c r="P143" s="125"/>
    </row>
    <row r="144" spans="1:16">
      <c r="A144" s="125"/>
      <c r="B144" s="125"/>
      <c r="C144" s="125"/>
      <c r="D144" s="125"/>
      <c r="E144" s="125"/>
      <c r="F144" s="125"/>
      <c r="G144" s="125"/>
      <c r="H144" s="125"/>
      <c r="I144" s="125"/>
      <c r="J144" s="125"/>
      <c r="K144" s="125"/>
      <c r="L144" s="125"/>
      <c r="M144" s="125"/>
      <c r="N144" s="125"/>
      <c r="O144" s="125"/>
      <c r="P144" s="125"/>
    </row>
    <row r="145" spans="1:16">
      <c r="A145" s="125"/>
      <c r="B145" s="125"/>
      <c r="C145" s="125"/>
      <c r="D145" s="125"/>
      <c r="E145" s="125"/>
      <c r="F145" s="125"/>
      <c r="G145" s="125"/>
      <c r="H145" s="125"/>
      <c r="I145" s="125"/>
      <c r="J145" s="125"/>
      <c r="K145" s="125"/>
      <c r="L145" s="125"/>
      <c r="M145" s="125"/>
      <c r="N145" s="125"/>
      <c r="O145" s="125"/>
      <c r="P145" s="125"/>
    </row>
    <row r="146" spans="1:16">
      <c r="A146" s="125"/>
      <c r="B146" s="125"/>
      <c r="C146" s="125"/>
      <c r="D146" s="125"/>
      <c r="E146" s="125"/>
      <c r="F146" s="125"/>
      <c r="G146" s="125"/>
      <c r="H146" s="125"/>
      <c r="I146" s="125"/>
      <c r="J146" s="125"/>
      <c r="K146" s="125"/>
      <c r="L146" s="125"/>
      <c r="M146" s="125"/>
      <c r="N146" s="125"/>
      <c r="O146" s="125"/>
      <c r="P146" s="125"/>
    </row>
    <row r="147" spans="1:16">
      <c r="A147" s="125"/>
      <c r="B147" s="125"/>
      <c r="C147" s="125"/>
      <c r="D147" s="125"/>
      <c r="E147" s="125"/>
      <c r="F147" s="125"/>
      <c r="G147" s="125"/>
      <c r="H147" s="125"/>
      <c r="I147" s="125"/>
      <c r="J147" s="125"/>
      <c r="K147" s="125"/>
      <c r="L147" s="125"/>
      <c r="M147" s="125"/>
      <c r="N147" s="125"/>
      <c r="O147" s="125"/>
      <c r="P147" s="125"/>
    </row>
    <row r="148" spans="1:16">
      <c r="A148" s="125"/>
      <c r="B148" s="125"/>
      <c r="C148" s="125"/>
      <c r="D148" s="125"/>
      <c r="E148" s="125"/>
      <c r="F148" s="125"/>
      <c r="G148" s="125"/>
      <c r="H148" s="125"/>
      <c r="I148" s="125"/>
      <c r="J148" s="125"/>
      <c r="K148" s="125"/>
      <c r="L148" s="125"/>
      <c r="M148" s="125"/>
      <c r="N148" s="125"/>
      <c r="O148" s="125"/>
      <c r="P148" s="125"/>
    </row>
    <row r="149" spans="1:16">
      <c r="A149" s="125"/>
      <c r="B149" s="125"/>
      <c r="C149" s="125"/>
      <c r="D149" s="125"/>
      <c r="E149" s="125"/>
      <c r="F149" s="125"/>
      <c r="G149" s="125"/>
      <c r="H149" s="125"/>
      <c r="I149" s="125"/>
      <c r="J149" s="125"/>
      <c r="K149" s="125"/>
      <c r="L149" s="125"/>
      <c r="M149" s="125"/>
      <c r="N149" s="125"/>
      <c r="O149" s="125"/>
      <c r="P149" s="125"/>
    </row>
    <row r="150" spans="1:16">
      <c r="A150" s="125"/>
      <c r="B150" s="125"/>
      <c r="C150" s="125"/>
      <c r="D150" s="125"/>
      <c r="E150" s="125"/>
      <c r="F150" s="125"/>
      <c r="G150" s="125"/>
      <c r="H150" s="125"/>
      <c r="I150" s="125"/>
      <c r="J150" s="125"/>
      <c r="K150" s="125"/>
      <c r="L150" s="125"/>
      <c r="M150" s="125"/>
      <c r="N150" s="125"/>
      <c r="O150" s="125"/>
      <c r="P150" s="125"/>
    </row>
    <row r="151" spans="1:16">
      <c r="A151" s="125"/>
      <c r="B151" s="125"/>
      <c r="C151" s="125"/>
      <c r="D151" s="125"/>
      <c r="E151" s="125"/>
      <c r="F151" s="125"/>
      <c r="G151" s="125"/>
      <c r="H151" s="125"/>
      <c r="I151" s="125"/>
      <c r="J151" s="125"/>
      <c r="K151" s="125"/>
      <c r="L151" s="125"/>
      <c r="M151" s="125"/>
      <c r="N151" s="125"/>
      <c r="O151" s="125"/>
      <c r="P151" s="125"/>
    </row>
    <row r="152" spans="1:16">
      <c r="A152" s="125"/>
      <c r="B152" s="125"/>
      <c r="C152" s="125"/>
      <c r="D152" s="125"/>
      <c r="E152" s="125"/>
      <c r="F152" s="125"/>
      <c r="G152" s="125"/>
      <c r="H152" s="125"/>
      <c r="I152" s="125"/>
      <c r="J152" s="125"/>
      <c r="K152" s="125"/>
      <c r="L152" s="125"/>
      <c r="M152" s="125"/>
      <c r="N152" s="125"/>
      <c r="O152" s="125"/>
      <c r="P152" s="125"/>
    </row>
    <row r="153" spans="1:16">
      <c r="A153" s="125"/>
      <c r="B153" s="125"/>
      <c r="C153" s="125"/>
      <c r="D153" s="125"/>
      <c r="E153" s="125"/>
      <c r="F153" s="125"/>
      <c r="G153" s="125"/>
      <c r="H153" s="125"/>
      <c r="I153" s="125"/>
      <c r="J153" s="125"/>
      <c r="K153" s="125"/>
      <c r="L153" s="125"/>
      <c r="M153" s="125"/>
      <c r="N153" s="125"/>
      <c r="O153" s="125"/>
      <c r="P153" s="125"/>
    </row>
    <row r="154" spans="1:16">
      <c r="A154" s="125"/>
      <c r="B154" s="125"/>
      <c r="C154" s="125"/>
      <c r="D154" s="125"/>
      <c r="E154" s="125"/>
      <c r="F154" s="125"/>
      <c r="G154" s="125"/>
      <c r="H154" s="125"/>
      <c r="I154" s="125"/>
      <c r="J154" s="125"/>
      <c r="K154" s="125"/>
      <c r="L154" s="125"/>
      <c r="M154" s="125"/>
      <c r="N154" s="125"/>
      <c r="O154" s="125"/>
      <c r="P154" s="125"/>
    </row>
    <row r="155" spans="1:16">
      <c r="A155" s="125"/>
      <c r="B155" s="125"/>
      <c r="C155" s="125"/>
      <c r="D155" s="125"/>
      <c r="E155" s="125"/>
      <c r="F155" s="125"/>
      <c r="G155" s="125"/>
      <c r="H155" s="125"/>
      <c r="I155" s="125"/>
      <c r="J155" s="125"/>
      <c r="K155" s="125"/>
      <c r="L155" s="125"/>
      <c r="M155" s="125"/>
      <c r="N155" s="125"/>
      <c r="O155" s="125"/>
      <c r="P155" s="125"/>
    </row>
    <row r="156" spans="1:16">
      <c r="A156" s="125"/>
      <c r="B156" s="125"/>
      <c r="C156" s="125"/>
      <c r="D156" s="125"/>
      <c r="E156" s="125"/>
      <c r="F156" s="125"/>
      <c r="G156" s="125"/>
      <c r="H156" s="125"/>
      <c r="I156" s="125"/>
      <c r="J156" s="125"/>
      <c r="K156" s="125"/>
      <c r="L156" s="125"/>
      <c r="M156" s="125"/>
      <c r="N156" s="125"/>
      <c r="O156" s="125"/>
      <c r="P156" s="125"/>
    </row>
    <row r="157" spans="1:16">
      <c r="A157" s="125"/>
      <c r="B157" s="125"/>
      <c r="C157" s="125"/>
      <c r="D157" s="125"/>
      <c r="E157" s="125"/>
      <c r="F157" s="125"/>
      <c r="G157" s="125"/>
      <c r="H157" s="125"/>
      <c r="I157" s="125"/>
      <c r="J157" s="125"/>
      <c r="K157" s="125"/>
      <c r="L157" s="125"/>
      <c r="M157" s="125"/>
      <c r="N157" s="125"/>
      <c r="O157" s="125"/>
      <c r="P157" s="125"/>
    </row>
    <row r="158" spans="1:16">
      <c r="A158" s="125"/>
      <c r="B158" s="125"/>
      <c r="C158" s="125"/>
      <c r="D158" s="125"/>
      <c r="E158" s="125"/>
      <c r="F158" s="125"/>
      <c r="G158" s="125"/>
      <c r="H158" s="125"/>
      <c r="I158" s="125"/>
      <c r="J158" s="125"/>
      <c r="K158" s="125"/>
      <c r="L158" s="125"/>
      <c r="M158" s="125"/>
      <c r="N158" s="125"/>
      <c r="O158" s="125"/>
      <c r="P158" s="125"/>
    </row>
    <row r="159" spans="1:16" ht="39.950000000000003" customHeight="1">
      <c r="A159" s="375" t="s">
        <v>910</v>
      </c>
      <c r="B159" s="376"/>
      <c r="C159" s="376"/>
      <c r="D159" s="376"/>
      <c r="E159" s="376"/>
      <c r="F159" s="376"/>
      <c r="G159" s="376"/>
      <c r="H159" s="376"/>
      <c r="I159" s="376"/>
      <c r="J159" s="376"/>
      <c r="K159" s="376"/>
      <c r="L159" s="376"/>
      <c r="M159" s="376"/>
      <c r="N159" s="376"/>
      <c r="O159" s="376"/>
      <c r="P159" s="376"/>
    </row>
    <row r="160" spans="1:16" ht="54.95" customHeight="1">
      <c r="A160" s="377" t="s">
        <v>238</v>
      </c>
      <c r="B160" s="377"/>
      <c r="C160" s="377"/>
      <c r="D160" s="377"/>
      <c r="E160" s="377"/>
      <c r="F160" s="377"/>
      <c r="G160" s="377"/>
      <c r="H160" s="377"/>
      <c r="I160" s="377"/>
      <c r="J160" s="377"/>
      <c r="K160" s="377"/>
      <c r="L160" s="377"/>
      <c r="M160" s="377"/>
      <c r="N160" s="377"/>
      <c r="O160" s="377"/>
      <c r="P160" s="377"/>
    </row>
    <row r="161" spans="1:16" ht="46.5" customHeight="1">
      <c r="A161" s="379" t="s">
        <v>1005</v>
      </c>
      <c r="B161" s="371"/>
      <c r="C161" s="371"/>
      <c r="D161" s="371"/>
      <c r="E161" s="371"/>
      <c r="F161" s="371"/>
      <c r="G161" s="371"/>
      <c r="H161" s="371"/>
      <c r="I161" s="371"/>
      <c r="J161" s="371"/>
      <c r="K161" s="371"/>
      <c r="L161" s="371"/>
      <c r="M161" s="371"/>
      <c r="N161" s="371"/>
      <c r="O161" s="371"/>
      <c r="P161" s="371"/>
    </row>
    <row r="162" spans="1:16" ht="18.75">
      <c r="A162" s="380" t="s">
        <v>895</v>
      </c>
      <c r="B162" s="188"/>
      <c r="C162" s="188"/>
      <c r="D162" s="188"/>
      <c r="E162" s="188"/>
      <c r="F162" s="188"/>
      <c r="G162" s="188"/>
      <c r="H162" s="188"/>
      <c r="I162" s="188"/>
      <c r="J162" s="188"/>
      <c r="K162" s="188"/>
      <c r="L162" s="188"/>
      <c r="M162" s="188"/>
      <c r="N162" s="188"/>
      <c r="O162" s="188"/>
      <c r="P162" s="188"/>
    </row>
    <row r="163" spans="1:16">
      <c r="A163" s="414"/>
      <c r="B163" s="414"/>
      <c r="C163" s="414"/>
      <c r="D163" s="414"/>
      <c r="E163" s="414"/>
      <c r="F163" s="414"/>
      <c r="G163" s="414"/>
      <c r="H163" s="414"/>
      <c r="I163" s="414"/>
      <c r="J163" s="414"/>
      <c r="K163" s="414"/>
      <c r="L163" s="414"/>
      <c r="M163" s="414"/>
      <c r="N163" s="414"/>
      <c r="O163" s="414"/>
      <c r="P163" s="414"/>
    </row>
    <row r="164" spans="1:16">
      <c r="A164" s="125"/>
      <c r="B164" s="125"/>
      <c r="C164" s="125"/>
      <c r="D164" s="125"/>
      <c r="E164" s="125"/>
      <c r="F164" s="125"/>
      <c r="G164" s="125"/>
      <c r="H164" s="125"/>
      <c r="I164" s="125"/>
      <c r="J164" s="125"/>
      <c r="K164" s="125"/>
      <c r="L164" s="125"/>
      <c r="M164" s="125"/>
      <c r="N164" s="125"/>
      <c r="O164" s="125"/>
      <c r="P164" s="125"/>
    </row>
    <row r="165" spans="1:16">
      <c r="A165" s="125"/>
      <c r="B165" s="125"/>
      <c r="C165" s="125"/>
      <c r="D165" s="125"/>
      <c r="E165" s="125"/>
      <c r="F165" s="125"/>
      <c r="G165" s="125"/>
      <c r="H165" s="125"/>
      <c r="I165" s="125" t="s">
        <v>575</v>
      </c>
      <c r="J165" s="125">
        <v>0.01</v>
      </c>
      <c r="K165" s="125">
        <v>1.7857142857142856E-2</v>
      </c>
      <c r="L165" s="125"/>
      <c r="M165" s="125"/>
      <c r="N165" s="125"/>
      <c r="O165" s="125"/>
      <c r="P165" s="125"/>
    </row>
    <row r="166" spans="1:16">
      <c r="A166" s="125"/>
      <c r="B166" s="125"/>
      <c r="C166" s="125"/>
      <c r="D166" s="125"/>
      <c r="E166" s="125"/>
      <c r="F166" s="125"/>
      <c r="G166" s="125"/>
      <c r="H166" s="125"/>
      <c r="I166" s="125" t="s">
        <v>574</v>
      </c>
      <c r="J166" s="125">
        <v>2.8000000000000001E-2</v>
      </c>
      <c r="K166" s="125">
        <v>1.7857142857142856E-2</v>
      </c>
      <c r="L166" s="125"/>
      <c r="M166" s="125"/>
      <c r="N166" s="125"/>
      <c r="O166" s="125"/>
      <c r="P166" s="125"/>
    </row>
    <row r="167" spans="1:16">
      <c r="A167" s="125"/>
      <c r="B167" s="125"/>
      <c r="C167" s="125"/>
      <c r="D167" s="125"/>
      <c r="E167" s="125"/>
      <c r="F167" s="125"/>
      <c r="G167" s="125"/>
      <c r="H167" s="125"/>
      <c r="I167" s="125" t="s">
        <v>573</v>
      </c>
      <c r="J167" s="125">
        <v>7.9000000000000001E-2</v>
      </c>
      <c r="K167" s="125">
        <v>0</v>
      </c>
      <c r="L167" s="125"/>
      <c r="M167" s="125"/>
      <c r="N167" s="125"/>
      <c r="O167" s="125"/>
      <c r="P167" s="125"/>
    </row>
    <row r="168" spans="1:16">
      <c r="A168" s="125"/>
      <c r="B168" s="125"/>
      <c r="C168" s="125"/>
      <c r="D168" s="125"/>
      <c r="E168" s="125"/>
      <c r="F168" s="125"/>
      <c r="G168" s="125"/>
      <c r="H168" s="125"/>
      <c r="I168" s="125" t="s">
        <v>572</v>
      </c>
      <c r="J168" s="125">
        <v>0.20499999999999999</v>
      </c>
      <c r="K168" s="125">
        <v>5.3571428571428568E-2</v>
      </c>
      <c r="L168" s="125"/>
      <c r="M168" s="125"/>
      <c r="N168" s="125"/>
      <c r="O168" s="125"/>
      <c r="P168" s="125"/>
    </row>
    <row r="169" spans="1:16">
      <c r="A169" s="125"/>
      <c r="B169" s="125"/>
      <c r="C169" s="125"/>
      <c r="D169" s="125"/>
      <c r="E169" s="125"/>
      <c r="F169" s="125"/>
      <c r="G169" s="125"/>
      <c r="H169" s="125"/>
      <c r="I169" s="125" t="s">
        <v>571</v>
      </c>
      <c r="J169" s="125">
        <v>0.129</v>
      </c>
      <c r="K169" s="125">
        <v>0</v>
      </c>
      <c r="L169" s="125"/>
      <c r="M169" s="125"/>
      <c r="N169" s="125"/>
      <c r="O169" s="125"/>
      <c r="P169" s="125"/>
    </row>
    <row r="170" spans="1:16">
      <c r="A170" s="125"/>
      <c r="B170" s="125"/>
      <c r="C170" s="125"/>
      <c r="D170" s="125"/>
      <c r="E170" s="125"/>
      <c r="F170" s="125"/>
      <c r="G170" s="125"/>
      <c r="H170" s="125"/>
      <c r="I170" s="125" t="s">
        <v>570</v>
      </c>
      <c r="J170" s="125">
        <v>0.19</v>
      </c>
      <c r="K170" s="125">
        <v>3.5714285714285712E-2</v>
      </c>
      <c r="L170" s="125"/>
      <c r="M170" s="125"/>
      <c r="N170" s="125"/>
      <c r="O170" s="125"/>
      <c r="P170" s="125"/>
    </row>
    <row r="171" spans="1:16">
      <c r="A171" s="125"/>
      <c r="B171" s="125"/>
      <c r="C171" s="125"/>
      <c r="D171" s="125"/>
      <c r="E171" s="125"/>
      <c r="F171" s="125"/>
      <c r="G171" s="125"/>
      <c r="H171" s="125"/>
      <c r="I171" s="125" t="s">
        <v>569</v>
      </c>
      <c r="J171" s="125">
        <v>0.13</v>
      </c>
      <c r="K171" s="125">
        <v>0.14285714285714285</v>
      </c>
      <c r="L171" s="125"/>
      <c r="M171" s="125"/>
      <c r="N171" s="125"/>
      <c r="O171" s="125"/>
      <c r="P171" s="125"/>
    </row>
    <row r="172" spans="1:16">
      <c r="A172" s="125"/>
      <c r="B172" s="125"/>
      <c r="C172" s="125"/>
      <c r="D172" s="125"/>
      <c r="E172" s="125"/>
      <c r="F172" s="125"/>
      <c r="G172" s="125"/>
      <c r="H172" s="125"/>
      <c r="I172" s="125" t="s">
        <v>568</v>
      </c>
      <c r="J172" s="125">
        <v>0.22900000000000001</v>
      </c>
      <c r="K172" s="125">
        <v>0.7321428571428571</v>
      </c>
      <c r="L172" s="125"/>
      <c r="M172" s="125"/>
      <c r="N172" s="125"/>
      <c r="O172" s="125"/>
      <c r="P172" s="125"/>
    </row>
    <row r="173" spans="1:16">
      <c r="A173" s="125"/>
      <c r="B173" s="125"/>
      <c r="C173" s="125"/>
      <c r="D173" s="125"/>
      <c r="E173" s="125"/>
      <c r="F173" s="125"/>
      <c r="G173" s="125"/>
      <c r="H173" s="125"/>
      <c r="I173" s="125"/>
      <c r="J173" s="125"/>
      <c r="K173" s="125"/>
      <c r="L173" s="125"/>
      <c r="M173" s="125"/>
      <c r="N173" s="125"/>
      <c r="O173" s="125"/>
      <c r="P173" s="125"/>
    </row>
    <row r="174" spans="1:16">
      <c r="A174" s="125"/>
      <c r="B174" s="125"/>
      <c r="C174" s="125"/>
      <c r="D174" s="125"/>
      <c r="E174" s="125"/>
      <c r="F174" s="125"/>
      <c r="G174" s="125"/>
      <c r="H174" s="125"/>
      <c r="I174" s="125"/>
      <c r="J174" s="125"/>
      <c r="K174" s="125"/>
      <c r="L174" s="125"/>
      <c r="M174" s="125"/>
      <c r="N174" s="125"/>
      <c r="O174" s="125"/>
      <c r="P174" s="125"/>
    </row>
    <row r="175" spans="1:16">
      <c r="A175" s="125"/>
      <c r="B175" s="125"/>
      <c r="C175" s="125"/>
      <c r="D175" s="125"/>
      <c r="E175" s="125"/>
      <c r="F175" s="125"/>
      <c r="G175" s="125"/>
      <c r="H175" s="125"/>
      <c r="I175" s="125"/>
      <c r="J175" s="125"/>
      <c r="K175" s="125"/>
      <c r="L175" s="125"/>
      <c r="M175" s="125"/>
      <c r="N175" s="125"/>
      <c r="O175" s="125"/>
      <c r="P175" s="125"/>
    </row>
    <row r="176" spans="1:16">
      <c r="A176" s="125"/>
      <c r="B176" s="125"/>
      <c r="C176" s="125"/>
      <c r="D176" s="125"/>
      <c r="E176" s="125"/>
      <c r="F176" s="125"/>
      <c r="G176" s="125"/>
      <c r="H176" s="125"/>
      <c r="I176" s="125"/>
      <c r="J176" s="125"/>
      <c r="K176" s="125"/>
      <c r="L176" s="125"/>
      <c r="M176" s="125"/>
      <c r="N176" s="125"/>
      <c r="O176" s="125"/>
      <c r="P176" s="125"/>
    </row>
    <row r="177" spans="1:16">
      <c r="A177" s="125"/>
      <c r="B177" s="125"/>
      <c r="C177" s="125"/>
      <c r="D177" s="125"/>
      <c r="E177" s="125"/>
      <c r="F177" s="125"/>
      <c r="G177" s="125"/>
      <c r="H177" s="125"/>
      <c r="I177" s="125"/>
      <c r="J177" s="125"/>
      <c r="K177" s="125"/>
      <c r="L177" s="125"/>
      <c r="M177" s="125"/>
      <c r="N177" s="125"/>
      <c r="O177" s="125"/>
      <c r="P177" s="125"/>
    </row>
    <row r="178" spans="1:16">
      <c r="A178" s="125"/>
      <c r="B178" s="125"/>
      <c r="C178" s="125"/>
      <c r="D178" s="125"/>
      <c r="E178" s="125"/>
      <c r="F178" s="125"/>
      <c r="G178" s="125"/>
      <c r="H178" s="125"/>
      <c r="I178" s="125"/>
      <c r="J178" s="125"/>
      <c r="K178" s="125"/>
      <c r="L178" s="125"/>
      <c r="M178" s="125"/>
      <c r="N178" s="125"/>
      <c r="O178" s="125"/>
      <c r="P178" s="125"/>
    </row>
    <row r="179" spans="1:16">
      <c r="A179" s="125"/>
      <c r="B179" s="125"/>
      <c r="C179" s="125"/>
      <c r="D179" s="125"/>
      <c r="E179" s="125"/>
      <c r="F179" s="125"/>
      <c r="G179" s="125"/>
      <c r="H179" s="125"/>
      <c r="I179" s="125"/>
      <c r="J179" s="125"/>
      <c r="K179" s="125"/>
      <c r="L179" s="125"/>
      <c r="M179" s="125"/>
      <c r="N179" s="125"/>
      <c r="O179" s="125"/>
      <c r="P179" s="125"/>
    </row>
    <row r="180" spans="1:16">
      <c r="A180" s="125"/>
      <c r="B180" s="125"/>
      <c r="C180" s="125"/>
      <c r="D180" s="125"/>
      <c r="E180" s="125"/>
      <c r="F180" s="125"/>
      <c r="G180" s="125"/>
      <c r="H180" s="125"/>
      <c r="I180" s="125"/>
      <c r="J180" s="125"/>
      <c r="K180" s="125"/>
      <c r="L180" s="125"/>
      <c r="M180" s="125"/>
      <c r="N180" s="125"/>
      <c r="O180" s="125"/>
      <c r="P180" s="125"/>
    </row>
    <row r="181" spans="1:16">
      <c r="A181" s="125"/>
      <c r="B181" s="125"/>
      <c r="C181" s="125"/>
      <c r="D181" s="125"/>
      <c r="E181" s="125"/>
      <c r="F181" s="125"/>
      <c r="G181" s="125"/>
      <c r="H181" s="125"/>
      <c r="I181" s="125"/>
      <c r="J181" s="125"/>
      <c r="K181" s="125"/>
      <c r="L181" s="125"/>
      <c r="M181" s="125"/>
      <c r="N181" s="125"/>
      <c r="O181" s="125"/>
      <c r="P181" s="125"/>
    </row>
    <row r="182" spans="1:16">
      <c r="A182" s="125"/>
      <c r="B182" s="125"/>
      <c r="C182" s="125"/>
      <c r="D182" s="125"/>
      <c r="E182" s="125"/>
      <c r="F182" s="125"/>
      <c r="G182" s="125"/>
      <c r="H182" s="125"/>
      <c r="I182" s="125"/>
      <c r="J182" s="125"/>
      <c r="K182" s="125"/>
      <c r="L182" s="125"/>
      <c r="M182" s="125"/>
      <c r="N182" s="125"/>
      <c r="O182" s="125"/>
      <c r="P182" s="125"/>
    </row>
    <row r="183" spans="1:16">
      <c r="A183" s="125"/>
      <c r="B183" s="125"/>
      <c r="C183" s="125"/>
      <c r="D183" s="125"/>
      <c r="E183" s="125"/>
      <c r="F183" s="125"/>
      <c r="G183" s="125"/>
      <c r="H183" s="125"/>
      <c r="I183" s="125"/>
      <c r="J183" s="125"/>
      <c r="K183" s="125"/>
      <c r="L183" s="125"/>
      <c r="M183" s="125"/>
      <c r="N183" s="125"/>
      <c r="O183" s="125"/>
      <c r="P183" s="125"/>
    </row>
    <row r="184" spans="1:16">
      <c r="A184" s="125"/>
      <c r="B184" s="125"/>
      <c r="C184" s="125"/>
      <c r="D184" s="125"/>
      <c r="E184" s="125"/>
      <c r="F184" s="125"/>
      <c r="G184" s="125"/>
      <c r="H184" s="125"/>
      <c r="I184" s="125"/>
      <c r="J184" s="125"/>
      <c r="K184" s="125"/>
      <c r="L184" s="125"/>
      <c r="M184" s="125"/>
      <c r="N184" s="125"/>
      <c r="O184" s="125"/>
      <c r="P184" s="125"/>
    </row>
    <row r="185" spans="1:16" ht="54.95" customHeight="1">
      <c r="A185" s="377" t="s">
        <v>241</v>
      </c>
      <c r="B185" s="377"/>
      <c r="C185" s="377"/>
      <c r="D185" s="377"/>
      <c r="E185" s="377"/>
      <c r="F185" s="377"/>
      <c r="G185" s="377"/>
      <c r="H185" s="377"/>
      <c r="I185" s="377"/>
      <c r="J185" s="377"/>
      <c r="K185" s="377"/>
      <c r="L185" s="377"/>
      <c r="M185" s="377"/>
      <c r="N185" s="377"/>
      <c r="O185" s="377"/>
      <c r="P185" s="377"/>
    </row>
    <row r="186" spans="1:16" ht="46.5" customHeight="1">
      <c r="A186" s="379" t="s">
        <v>245</v>
      </c>
      <c r="B186" s="371"/>
      <c r="C186" s="371"/>
      <c r="D186" s="371"/>
      <c r="E186" s="371"/>
      <c r="F186" s="371"/>
      <c r="G186" s="371"/>
      <c r="H186" s="371"/>
      <c r="I186" s="371"/>
      <c r="J186" s="371"/>
      <c r="K186" s="371"/>
      <c r="L186" s="371"/>
      <c r="M186" s="371"/>
      <c r="N186" s="371"/>
      <c r="O186" s="371"/>
      <c r="P186" s="371"/>
    </row>
    <row r="187" spans="1:16" ht="18.75">
      <c r="A187" s="380" t="s">
        <v>895</v>
      </c>
      <c r="B187" s="188"/>
      <c r="C187" s="188"/>
      <c r="D187" s="188"/>
      <c r="E187" s="188"/>
      <c r="F187" s="188"/>
      <c r="G187" s="188"/>
      <c r="H187" s="188"/>
      <c r="I187" s="188"/>
      <c r="J187" s="188"/>
      <c r="K187" s="188"/>
      <c r="L187" s="188"/>
      <c r="M187" s="188"/>
      <c r="N187" s="188"/>
      <c r="O187" s="188"/>
      <c r="P187" s="188"/>
    </row>
    <row r="188" spans="1:16" ht="84.95" customHeight="1">
      <c r="A188" s="377" t="s">
        <v>247</v>
      </c>
      <c r="B188" s="377"/>
      <c r="C188" s="377"/>
      <c r="D188" s="377"/>
      <c r="E188" s="377"/>
      <c r="F188" s="377"/>
      <c r="G188" s="377"/>
      <c r="H188" s="377"/>
      <c r="I188" s="377"/>
      <c r="J188" s="377"/>
      <c r="K188" s="377"/>
      <c r="L188" s="377"/>
      <c r="M188" s="377"/>
      <c r="N188" s="377"/>
      <c r="O188" s="377"/>
      <c r="P188" s="377"/>
    </row>
    <row r="189" spans="1:16">
      <c r="A189" s="125"/>
      <c r="B189" s="125"/>
      <c r="C189" s="125"/>
      <c r="D189" s="125"/>
      <c r="E189" s="125"/>
      <c r="F189" s="125"/>
      <c r="G189" s="125"/>
      <c r="H189" s="125"/>
      <c r="I189" s="125"/>
      <c r="J189" s="125"/>
      <c r="K189" s="125"/>
      <c r="L189" s="125"/>
      <c r="M189" s="125"/>
      <c r="N189" s="125"/>
      <c r="O189" s="125"/>
      <c r="P189" s="125"/>
    </row>
    <row r="190" spans="1:16">
      <c r="A190" s="125"/>
      <c r="B190" s="125" t="s">
        <v>577</v>
      </c>
      <c r="C190" s="125" t="s">
        <v>578</v>
      </c>
      <c r="D190" s="125" t="s">
        <v>579</v>
      </c>
      <c r="E190" s="125" t="s">
        <v>580</v>
      </c>
      <c r="F190" s="125" t="s">
        <v>581</v>
      </c>
      <c r="G190" s="125"/>
      <c r="H190" s="125"/>
      <c r="I190" s="125"/>
      <c r="J190" s="125"/>
      <c r="K190" s="125"/>
      <c r="L190" s="125"/>
      <c r="M190" s="125"/>
      <c r="N190" s="125"/>
      <c r="O190" s="125"/>
      <c r="P190" s="125"/>
    </row>
    <row r="191" spans="1:16">
      <c r="A191" s="125"/>
      <c r="B191" s="125">
        <v>0.9642857142857143</v>
      </c>
      <c r="C191" s="125">
        <v>3.5714285714285712E-2</v>
      </c>
      <c r="D191" s="125">
        <v>0</v>
      </c>
      <c r="E191" s="125">
        <v>0</v>
      </c>
      <c r="F191" s="125">
        <v>0</v>
      </c>
      <c r="G191" s="125"/>
      <c r="H191" s="125"/>
      <c r="I191" s="125"/>
      <c r="J191" s="125"/>
      <c r="K191" s="125"/>
      <c r="L191" s="125"/>
      <c r="M191" s="125"/>
      <c r="N191" s="125"/>
      <c r="O191" s="125"/>
      <c r="P191" s="125"/>
    </row>
    <row r="192" spans="1:16">
      <c r="A192" s="125"/>
      <c r="B192" s="125">
        <v>0.92</v>
      </c>
      <c r="C192" s="125">
        <v>5.3999999999999999E-2</v>
      </c>
      <c r="D192" s="125">
        <v>1.4E-2</v>
      </c>
      <c r="E192" s="125">
        <v>7.0000000000000001E-3</v>
      </c>
      <c r="F192" s="125">
        <v>4.0000000000000001E-3</v>
      </c>
      <c r="G192" s="125"/>
      <c r="H192" s="125"/>
      <c r="I192" s="125"/>
      <c r="J192" s="125"/>
      <c r="K192" s="125"/>
      <c r="L192" s="125"/>
      <c r="M192" s="125"/>
      <c r="N192" s="125"/>
      <c r="O192" s="125"/>
      <c r="P192" s="125"/>
    </row>
    <row r="193" spans="1:16">
      <c r="A193" s="125"/>
      <c r="B193" s="125"/>
      <c r="C193" s="125"/>
      <c r="D193" s="125"/>
      <c r="E193" s="125"/>
      <c r="F193" s="125"/>
      <c r="G193" s="125"/>
      <c r="H193" s="125"/>
      <c r="I193" s="125"/>
      <c r="J193" s="125"/>
      <c r="K193" s="125"/>
      <c r="L193" s="125"/>
      <c r="M193" s="125"/>
      <c r="N193" s="125"/>
      <c r="O193" s="125"/>
      <c r="P193" s="125"/>
    </row>
    <row r="194" spans="1:16">
      <c r="A194" s="125"/>
      <c r="B194" s="125"/>
      <c r="C194" s="125"/>
      <c r="D194" s="125"/>
      <c r="E194" s="125"/>
      <c r="F194" s="125"/>
      <c r="G194" s="125"/>
      <c r="H194" s="125"/>
      <c r="I194" s="125"/>
      <c r="J194" s="125"/>
      <c r="K194" s="125"/>
      <c r="L194" s="125"/>
      <c r="M194" s="125"/>
      <c r="N194" s="125"/>
      <c r="O194" s="125"/>
      <c r="P194" s="125"/>
    </row>
    <row r="195" spans="1:16">
      <c r="A195" s="125"/>
      <c r="B195" s="125"/>
      <c r="C195" s="125"/>
      <c r="D195" s="125"/>
      <c r="E195" s="125"/>
      <c r="F195" s="125"/>
      <c r="G195" s="125"/>
      <c r="H195" s="125"/>
      <c r="I195" s="125"/>
      <c r="J195" s="125"/>
      <c r="K195" s="125"/>
      <c r="L195" s="125"/>
      <c r="M195" s="125"/>
      <c r="N195" s="125"/>
      <c r="O195" s="125"/>
      <c r="P195" s="125"/>
    </row>
    <row r="196" spans="1:16">
      <c r="A196" s="125"/>
      <c r="B196" s="125"/>
      <c r="C196" s="125"/>
      <c r="D196" s="125"/>
      <c r="E196" s="125"/>
      <c r="F196" s="125"/>
      <c r="G196" s="125"/>
      <c r="H196" s="125"/>
      <c r="I196" s="125"/>
      <c r="J196" s="125"/>
      <c r="K196" s="125"/>
      <c r="L196" s="125"/>
      <c r="M196" s="125"/>
      <c r="N196" s="125"/>
      <c r="O196" s="125"/>
      <c r="P196" s="125"/>
    </row>
    <row r="197" spans="1:16">
      <c r="A197" s="125"/>
      <c r="B197" s="125"/>
      <c r="C197" s="125"/>
      <c r="D197" s="125"/>
      <c r="E197" s="125"/>
      <c r="F197" s="125"/>
      <c r="G197" s="125"/>
      <c r="H197" s="125"/>
      <c r="I197" s="125"/>
      <c r="J197" s="125"/>
      <c r="K197" s="125"/>
      <c r="L197" s="125"/>
      <c r="M197" s="125"/>
      <c r="N197" s="125"/>
      <c r="O197" s="125"/>
      <c r="P197" s="125"/>
    </row>
    <row r="198" spans="1:16">
      <c r="A198" s="125"/>
      <c r="B198" s="125"/>
      <c r="C198" s="125"/>
      <c r="D198" s="125"/>
      <c r="E198" s="125"/>
      <c r="F198" s="125"/>
      <c r="G198" s="125"/>
      <c r="H198" s="125"/>
      <c r="I198" s="125"/>
      <c r="J198" s="125"/>
      <c r="K198" s="125"/>
      <c r="L198" s="125"/>
      <c r="M198" s="125"/>
      <c r="N198" s="125"/>
      <c r="O198" s="125"/>
      <c r="P198" s="125"/>
    </row>
    <row r="199" spans="1:16">
      <c r="A199" s="125"/>
      <c r="B199" s="125"/>
      <c r="C199" s="125"/>
      <c r="D199" s="125"/>
      <c r="E199" s="125"/>
      <c r="F199" s="125"/>
      <c r="G199" s="125"/>
      <c r="H199" s="125"/>
      <c r="I199" s="125"/>
      <c r="J199" s="125"/>
      <c r="K199" s="125"/>
      <c r="L199" s="125"/>
      <c r="M199" s="125"/>
      <c r="N199" s="125"/>
      <c r="O199" s="125"/>
      <c r="P199" s="125"/>
    </row>
    <row r="200" spans="1:16">
      <c r="A200" s="125"/>
      <c r="B200" s="125"/>
      <c r="C200" s="125"/>
      <c r="D200" s="125"/>
      <c r="E200" s="125"/>
      <c r="F200" s="125"/>
      <c r="G200" s="125"/>
      <c r="H200" s="125"/>
      <c r="I200" s="125"/>
      <c r="J200" s="125"/>
      <c r="K200" s="125"/>
      <c r="L200" s="125"/>
      <c r="M200" s="125"/>
      <c r="N200" s="125"/>
      <c r="O200" s="125"/>
      <c r="P200" s="125"/>
    </row>
    <row r="201" spans="1:16">
      <c r="A201" s="125"/>
      <c r="B201" s="125"/>
      <c r="C201" s="125"/>
      <c r="D201" s="125"/>
      <c r="E201" s="125"/>
      <c r="F201" s="125"/>
      <c r="G201" s="125"/>
      <c r="H201" s="125"/>
      <c r="I201" s="125"/>
      <c r="J201" s="125"/>
      <c r="K201" s="125"/>
      <c r="L201" s="125"/>
      <c r="M201" s="125"/>
      <c r="N201" s="125"/>
      <c r="O201" s="125"/>
      <c r="P201" s="125"/>
    </row>
    <row r="202" spans="1:16">
      <c r="A202" s="125"/>
      <c r="B202" s="125"/>
      <c r="C202" s="125"/>
      <c r="D202" s="125"/>
      <c r="E202" s="125"/>
      <c r="F202" s="125"/>
      <c r="G202" s="125"/>
      <c r="H202" s="125"/>
      <c r="I202" s="125"/>
      <c r="J202" s="125"/>
      <c r="K202" s="125"/>
      <c r="L202" s="125"/>
      <c r="M202" s="125"/>
      <c r="N202" s="125"/>
      <c r="O202" s="125"/>
      <c r="P202" s="125"/>
    </row>
    <row r="203" spans="1:16">
      <c r="A203" s="125"/>
      <c r="B203" s="125"/>
      <c r="C203" s="125"/>
      <c r="D203" s="125"/>
      <c r="E203" s="125"/>
      <c r="F203" s="125"/>
      <c r="G203" s="125"/>
      <c r="H203" s="125"/>
      <c r="I203" s="125"/>
      <c r="J203" s="125"/>
      <c r="K203" s="125"/>
      <c r="L203" s="125"/>
      <c r="M203" s="125"/>
      <c r="N203" s="125"/>
      <c r="O203" s="125"/>
      <c r="P203" s="125"/>
    </row>
    <row r="204" spans="1:16">
      <c r="A204" s="125"/>
      <c r="B204" s="125"/>
      <c r="C204" s="125"/>
      <c r="D204" s="125"/>
      <c r="E204" s="125"/>
      <c r="F204" s="125"/>
      <c r="G204" s="125"/>
      <c r="H204" s="125"/>
      <c r="I204" s="125"/>
      <c r="J204" s="125"/>
      <c r="K204" s="125"/>
      <c r="L204" s="125"/>
      <c r="M204" s="125"/>
      <c r="N204" s="125"/>
      <c r="O204" s="125"/>
      <c r="P204" s="125"/>
    </row>
    <row r="205" spans="1:16">
      <c r="A205" s="125"/>
      <c r="B205" s="125"/>
      <c r="C205" s="125"/>
      <c r="D205" s="125"/>
      <c r="E205" s="125"/>
      <c r="F205" s="125"/>
      <c r="G205" s="125"/>
      <c r="H205" s="125"/>
      <c r="I205" s="125"/>
      <c r="J205" s="125"/>
      <c r="K205" s="125"/>
      <c r="L205" s="125"/>
      <c r="M205" s="125"/>
      <c r="N205" s="125"/>
      <c r="O205" s="125"/>
      <c r="P205" s="125"/>
    </row>
    <row r="206" spans="1:16">
      <c r="A206" s="125"/>
      <c r="B206" s="125"/>
      <c r="C206" s="125"/>
      <c r="D206" s="125"/>
      <c r="E206" s="125"/>
      <c r="F206" s="125"/>
      <c r="G206" s="125"/>
      <c r="H206" s="125"/>
      <c r="I206" s="125"/>
      <c r="J206" s="125"/>
      <c r="K206" s="125"/>
      <c r="L206" s="125"/>
      <c r="M206" s="125"/>
      <c r="N206" s="125"/>
      <c r="O206" s="125"/>
      <c r="P206" s="125"/>
    </row>
    <row r="207" spans="1:16">
      <c r="A207" s="125"/>
      <c r="B207" s="125"/>
      <c r="C207" s="125"/>
      <c r="D207" s="125"/>
      <c r="E207" s="125"/>
      <c r="F207" s="125"/>
      <c r="G207" s="125"/>
      <c r="H207" s="125"/>
      <c r="I207" s="125"/>
      <c r="J207" s="125"/>
      <c r="K207" s="125"/>
      <c r="L207" s="125"/>
      <c r="M207" s="125"/>
      <c r="N207" s="125"/>
      <c r="O207" s="125"/>
      <c r="P207" s="125"/>
    </row>
    <row r="208" spans="1:16">
      <c r="A208" s="125"/>
      <c r="B208" s="125"/>
      <c r="C208" s="125"/>
      <c r="D208" s="125"/>
      <c r="E208" s="125"/>
      <c r="F208" s="125"/>
      <c r="G208" s="125"/>
      <c r="H208" s="125"/>
      <c r="I208" s="125"/>
      <c r="J208" s="125"/>
      <c r="K208" s="125"/>
      <c r="L208" s="125"/>
      <c r="M208" s="125"/>
      <c r="N208" s="125"/>
      <c r="O208" s="125"/>
      <c r="P208" s="125"/>
    </row>
    <row r="209" spans="1:16">
      <c r="A209" s="125"/>
      <c r="B209" s="125"/>
      <c r="C209" s="125"/>
      <c r="D209" s="125"/>
      <c r="E209" s="125"/>
      <c r="F209" s="125"/>
      <c r="G209" s="125"/>
      <c r="H209" s="125"/>
      <c r="I209" s="125"/>
      <c r="J209" s="125"/>
      <c r="K209" s="125"/>
      <c r="L209" s="125"/>
      <c r="M209" s="125"/>
      <c r="N209" s="125"/>
      <c r="O209" s="125"/>
      <c r="P209" s="125"/>
    </row>
    <row r="210" spans="1:16">
      <c r="A210" s="125"/>
      <c r="B210" s="125"/>
      <c r="C210" s="125"/>
      <c r="D210" s="125"/>
      <c r="E210" s="125"/>
      <c r="F210" s="125"/>
      <c r="G210" s="125"/>
      <c r="H210" s="125"/>
      <c r="I210" s="125"/>
      <c r="J210" s="125"/>
      <c r="K210" s="125"/>
      <c r="L210" s="125"/>
      <c r="M210" s="125"/>
      <c r="N210" s="125"/>
      <c r="O210" s="125"/>
      <c r="P210" s="125"/>
    </row>
    <row r="211" spans="1:16" ht="46.5" customHeight="1">
      <c r="A211" s="379" t="s">
        <v>1006</v>
      </c>
      <c r="B211" s="371"/>
      <c r="C211" s="371"/>
      <c r="D211" s="371"/>
      <c r="E211" s="371"/>
      <c r="F211" s="371"/>
      <c r="G211" s="371"/>
      <c r="H211" s="371"/>
      <c r="I211" s="371"/>
      <c r="J211" s="371"/>
      <c r="K211" s="371"/>
      <c r="L211" s="371"/>
      <c r="M211" s="371"/>
      <c r="N211" s="371"/>
      <c r="O211" s="371"/>
      <c r="P211" s="371"/>
    </row>
    <row r="212" spans="1:16" ht="18.75">
      <c r="A212" s="380" t="s">
        <v>895</v>
      </c>
      <c r="B212" s="188"/>
      <c r="C212" s="188"/>
      <c r="D212" s="188"/>
      <c r="E212" s="188"/>
      <c r="F212" s="188"/>
      <c r="G212" s="188"/>
      <c r="H212" s="188"/>
      <c r="I212" s="188"/>
      <c r="J212" s="188"/>
      <c r="K212" s="188"/>
      <c r="L212" s="188"/>
      <c r="M212" s="188"/>
      <c r="N212" s="188"/>
      <c r="O212" s="188"/>
      <c r="P212" s="188"/>
    </row>
    <row r="213" spans="1:16" ht="69.95" customHeight="1">
      <c r="A213" s="377" t="s">
        <v>249</v>
      </c>
      <c r="B213" s="377"/>
      <c r="C213" s="377"/>
      <c r="D213" s="377"/>
      <c r="E213" s="377"/>
      <c r="F213" s="377"/>
      <c r="G213" s="377"/>
      <c r="H213" s="377"/>
      <c r="I213" s="377"/>
      <c r="J213" s="377"/>
      <c r="K213" s="377"/>
      <c r="L213" s="377"/>
      <c r="M213" s="377"/>
      <c r="N213" s="377"/>
      <c r="O213" s="377"/>
      <c r="P213" s="377"/>
    </row>
    <row r="214" spans="1:16">
      <c r="A214" s="125"/>
      <c r="B214" s="125"/>
      <c r="C214" s="125"/>
      <c r="D214" s="125"/>
      <c r="E214" s="125"/>
      <c r="F214" s="125"/>
      <c r="G214" s="125"/>
      <c r="H214" s="125"/>
      <c r="I214" s="125"/>
      <c r="J214" s="125"/>
      <c r="K214" s="125"/>
      <c r="L214" s="125"/>
      <c r="M214" s="125"/>
      <c r="N214" s="125"/>
      <c r="O214" s="125"/>
      <c r="P214" s="125"/>
    </row>
    <row r="215" spans="1:16">
      <c r="A215" s="125"/>
      <c r="B215" s="125"/>
      <c r="C215" s="125"/>
      <c r="D215" s="125"/>
      <c r="E215" s="125"/>
      <c r="F215" s="125"/>
      <c r="G215" s="125"/>
      <c r="H215" s="125"/>
      <c r="I215" s="125" t="s">
        <v>1012</v>
      </c>
      <c r="J215" s="125">
        <v>0.28000000000000003</v>
      </c>
      <c r="K215" s="159">
        <v>0.39300000000000002</v>
      </c>
      <c r="L215" s="125"/>
      <c r="M215" s="125"/>
      <c r="N215" s="125"/>
      <c r="O215" s="125"/>
      <c r="P215" s="125"/>
    </row>
    <row r="216" spans="1:16">
      <c r="A216" s="125"/>
      <c r="B216" s="125"/>
      <c r="C216" s="125"/>
      <c r="D216" s="125"/>
      <c r="E216" s="125"/>
      <c r="F216" s="125"/>
      <c r="G216" s="125"/>
      <c r="H216" s="125"/>
      <c r="I216" s="125" t="s">
        <v>1011</v>
      </c>
      <c r="J216" s="125">
        <v>0.13600000000000001</v>
      </c>
      <c r="K216" s="159">
        <v>8.8999999999999996E-2</v>
      </c>
      <c r="L216" s="125"/>
      <c r="M216" s="125"/>
      <c r="N216" s="125"/>
      <c r="O216" s="125"/>
      <c r="P216" s="125"/>
    </row>
    <row r="217" spans="1:16">
      <c r="A217" s="125"/>
      <c r="B217" s="125"/>
      <c r="C217" s="125"/>
      <c r="D217" s="125"/>
      <c r="E217" s="125"/>
      <c r="F217" s="125"/>
      <c r="G217" s="125"/>
      <c r="H217" s="125"/>
      <c r="I217" s="125" t="s">
        <v>1007</v>
      </c>
      <c r="J217" s="125">
        <v>9.8000000000000004E-2</v>
      </c>
      <c r="K217" s="159">
        <v>7.0999999999999994E-2</v>
      </c>
      <c r="L217" s="125"/>
      <c r="M217" s="125"/>
      <c r="N217" s="125"/>
      <c r="O217" s="125"/>
      <c r="P217" s="125"/>
    </row>
    <row r="218" spans="1:16">
      <c r="A218" s="125"/>
      <c r="B218" s="125"/>
      <c r="C218" s="125"/>
      <c r="D218" s="125"/>
      <c r="E218" s="125"/>
      <c r="F218" s="125"/>
      <c r="G218" s="125"/>
      <c r="H218" s="125"/>
      <c r="I218" s="125" t="s">
        <v>1009</v>
      </c>
      <c r="J218" s="125">
        <v>3.6999999999999998E-2</v>
      </c>
      <c r="K218" s="159">
        <v>5.3999999999999999E-2</v>
      </c>
      <c r="L218" s="125"/>
      <c r="M218" s="125"/>
      <c r="N218" s="125"/>
      <c r="O218" s="125"/>
      <c r="P218" s="125"/>
    </row>
    <row r="219" spans="1:16">
      <c r="A219" s="125"/>
      <c r="B219" s="125"/>
      <c r="C219" s="125"/>
      <c r="D219" s="125"/>
      <c r="E219" s="125"/>
      <c r="F219" s="125"/>
      <c r="G219" s="125"/>
      <c r="H219" s="125"/>
      <c r="I219" s="125" t="s">
        <v>1010</v>
      </c>
      <c r="J219" s="125">
        <v>3.9E-2</v>
      </c>
      <c r="K219" s="159">
        <v>1.7999999999999999E-2</v>
      </c>
      <c r="L219" s="125"/>
      <c r="M219" s="125"/>
      <c r="N219" s="125"/>
      <c r="O219" s="125"/>
      <c r="P219" s="125"/>
    </row>
    <row r="220" spans="1:16">
      <c r="A220" s="125"/>
      <c r="B220" s="125"/>
      <c r="C220" s="125"/>
      <c r="D220" s="125"/>
      <c r="E220" s="125"/>
      <c r="F220" s="125"/>
      <c r="G220" s="125"/>
      <c r="H220" s="125"/>
      <c r="I220" s="125" t="s">
        <v>1008</v>
      </c>
      <c r="J220" s="125">
        <v>2.7E-2</v>
      </c>
      <c r="K220" s="159">
        <v>0</v>
      </c>
      <c r="L220" s="125"/>
      <c r="M220" s="125"/>
      <c r="N220" s="125"/>
      <c r="O220" s="125"/>
      <c r="P220" s="125"/>
    </row>
    <row r="221" spans="1:16">
      <c r="A221" s="125"/>
      <c r="B221" s="125"/>
      <c r="C221" s="125"/>
      <c r="D221" s="125"/>
      <c r="E221" s="125"/>
      <c r="F221" s="125"/>
      <c r="G221" s="125"/>
      <c r="H221" s="125"/>
      <c r="I221" s="125" t="s">
        <v>1013</v>
      </c>
      <c r="J221" s="125">
        <v>1.7999999999999999E-2</v>
      </c>
      <c r="K221" s="159">
        <v>1.7999999999999999E-2</v>
      </c>
      <c r="L221" s="125"/>
      <c r="M221" s="125"/>
      <c r="N221" s="125"/>
      <c r="O221" s="125"/>
      <c r="P221" s="125"/>
    </row>
    <row r="222" spans="1:16">
      <c r="A222" s="125"/>
      <c r="B222" s="125"/>
      <c r="C222" s="125"/>
      <c r="D222" s="125"/>
      <c r="E222" s="125"/>
      <c r="F222" s="125"/>
      <c r="G222" s="125"/>
      <c r="H222" s="125"/>
      <c r="I222" s="125" t="s">
        <v>1014</v>
      </c>
      <c r="J222" s="125">
        <v>0.53500000000000003</v>
      </c>
      <c r="K222" s="159">
        <v>0.48199999999999998</v>
      </c>
      <c r="L222" s="125"/>
      <c r="M222" s="125"/>
      <c r="N222" s="125"/>
      <c r="O222" s="125"/>
      <c r="P222" s="125"/>
    </row>
    <row r="223" spans="1:16">
      <c r="A223" s="125"/>
      <c r="B223" s="125"/>
      <c r="C223" s="125"/>
      <c r="D223" s="125"/>
      <c r="E223" s="125"/>
      <c r="F223" s="125"/>
      <c r="G223" s="125"/>
      <c r="H223" s="125"/>
      <c r="I223" s="125"/>
      <c r="J223" s="125"/>
      <c r="K223" s="125"/>
      <c r="L223" s="125"/>
      <c r="M223" s="125"/>
      <c r="N223" s="125"/>
      <c r="O223" s="125"/>
      <c r="P223" s="125"/>
    </row>
    <row r="224" spans="1:16">
      <c r="A224" s="125"/>
      <c r="B224" s="125"/>
      <c r="C224" s="125"/>
      <c r="D224" s="125"/>
      <c r="E224" s="125"/>
      <c r="F224" s="125"/>
      <c r="G224" s="125"/>
      <c r="H224" s="125"/>
      <c r="I224" s="125"/>
      <c r="J224" s="125"/>
      <c r="K224" s="125"/>
      <c r="L224" s="125"/>
      <c r="M224" s="125"/>
      <c r="N224" s="125"/>
      <c r="O224" s="125"/>
      <c r="P224" s="125"/>
    </row>
    <row r="225" spans="1:16">
      <c r="A225" s="125"/>
      <c r="B225" s="125"/>
      <c r="C225" s="125"/>
      <c r="D225" s="125"/>
      <c r="E225" s="125"/>
      <c r="F225" s="125"/>
      <c r="G225" s="125"/>
      <c r="H225" s="125"/>
      <c r="I225" s="125"/>
      <c r="J225" s="125"/>
      <c r="K225" s="125"/>
      <c r="L225" s="125"/>
      <c r="M225" s="125"/>
      <c r="N225" s="125"/>
      <c r="O225" s="125"/>
      <c r="P225" s="125"/>
    </row>
    <row r="226" spans="1:16">
      <c r="A226" s="125"/>
      <c r="B226" s="125"/>
      <c r="C226" s="125"/>
      <c r="D226" s="125"/>
      <c r="E226" s="125"/>
      <c r="F226" s="125"/>
      <c r="G226" s="125"/>
      <c r="H226" s="125"/>
      <c r="I226" s="125"/>
      <c r="J226" s="125"/>
      <c r="K226" s="125"/>
      <c r="L226" s="125"/>
      <c r="M226" s="125"/>
      <c r="N226" s="125"/>
      <c r="O226" s="125"/>
      <c r="P226" s="125"/>
    </row>
    <row r="227" spans="1:16">
      <c r="A227" s="125"/>
      <c r="B227" s="125"/>
      <c r="C227" s="125"/>
      <c r="D227" s="125"/>
      <c r="E227" s="125"/>
      <c r="F227" s="125"/>
      <c r="G227" s="125"/>
      <c r="H227" s="125"/>
      <c r="I227" s="125"/>
      <c r="J227" s="125"/>
      <c r="K227" s="125"/>
      <c r="L227" s="125"/>
      <c r="M227" s="125"/>
      <c r="N227" s="125"/>
      <c r="O227" s="125"/>
      <c r="P227" s="125"/>
    </row>
    <row r="228" spans="1:16">
      <c r="A228" s="125"/>
      <c r="B228" s="125"/>
      <c r="C228" s="125"/>
      <c r="D228" s="125"/>
      <c r="E228" s="125"/>
      <c r="F228" s="125"/>
      <c r="G228" s="125"/>
      <c r="H228" s="125"/>
      <c r="I228" s="125"/>
      <c r="J228" s="125"/>
      <c r="K228" s="125"/>
      <c r="L228" s="125"/>
      <c r="M228" s="125"/>
      <c r="N228" s="125"/>
      <c r="O228" s="125"/>
      <c r="P228" s="125"/>
    </row>
    <row r="229" spans="1:16">
      <c r="A229" s="125"/>
      <c r="B229" s="125"/>
      <c r="C229" s="125"/>
      <c r="D229" s="125"/>
      <c r="E229" s="125"/>
      <c r="F229" s="125"/>
      <c r="G229" s="125"/>
      <c r="H229" s="125"/>
      <c r="I229" s="125"/>
      <c r="J229" s="125"/>
      <c r="K229" s="125"/>
      <c r="L229" s="125"/>
      <c r="M229" s="125"/>
      <c r="N229" s="125"/>
      <c r="O229" s="125"/>
      <c r="P229" s="125"/>
    </row>
    <row r="230" spans="1:16">
      <c r="A230" s="125"/>
      <c r="B230" s="125"/>
      <c r="C230" s="125"/>
      <c r="D230" s="125"/>
      <c r="E230" s="125"/>
      <c r="F230" s="125"/>
      <c r="G230" s="125"/>
      <c r="H230" s="125"/>
      <c r="I230" s="125"/>
      <c r="J230" s="125"/>
      <c r="K230" s="125"/>
      <c r="L230" s="125"/>
      <c r="M230" s="125"/>
      <c r="N230" s="125"/>
      <c r="O230" s="125"/>
      <c r="P230" s="125"/>
    </row>
    <row r="231" spans="1:16">
      <c r="A231" s="125"/>
      <c r="B231" s="125"/>
      <c r="C231" s="125"/>
      <c r="D231" s="125"/>
      <c r="E231" s="125"/>
      <c r="F231" s="125"/>
      <c r="G231" s="125"/>
      <c r="H231" s="125"/>
      <c r="I231" s="125"/>
      <c r="J231" s="125"/>
      <c r="K231" s="125"/>
      <c r="L231" s="125"/>
      <c r="M231" s="125"/>
      <c r="N231" s="125"/>
      <c r="O231" s="125"/>
      <c r="P231" s="125"/>
    </row>
    <row r="232" spans="1:16">
      <c r="A232" s="125"/>
      <c r="B232" s="125"/>
      <c r="C232" s="125"/>
      <c r="D232" s="125"/>
      <c r="E232" s="125"/>
      <c r="F232" s="125"/>
      <c r="G232" s="125"/>
      <c r="H232" s="125"/>
      <c r="I232" s="125"/>
      <c r="J232" s="125"/>
      <c r="K232" s="125"/>
      <c r="L232" s="125"/>
      <c r="M232" s="125"/>
      <c r="N232" s="125"/>
      <c r="O232" s="125"/>
      <c r="P232" s="125"/>
    </row>
    <row r="233" spans="1:16">
      <c r="A233" s="125"/>
      <c r="B233" s="125"/>
      <c r="C233" s="125"/>
      <c r="D233" s="125"/>
      <c r="E233" s="125"/>
      <c r="F233" s="125"/>
      <c r="G233" s="125"/>
      <c r="H233" s="125"/>
      <c r="I233" s="125"/>
      <c r="J233" s="125"/>
      <c r="K233" s="125"/>
      <c r="L233" s="125"/>
      <c r="M233" s="125"/>
      <c r="N233" s="125"/>
      <c r="O233" s="125"/>
      <c r="P233" s="125"/>
    </row>
    <row r="234" spans="1:16">
      <c r="A234" s="125"/>
      <c r="B234" s="125"/>
      <c r="C234" s="125"/>
      <c r="D234" s="125"/>
      <c r="E234" s="125"/>
      <c r="F234" s="125"/>
      <c r="G234" s="125"/>
      <c r="H234" s="125"/>
      <c r="I234" s="125"/>
      <c r="J234" s="125"/>
      <c r="K234" s="125"/>
      <c r="L234" s="125"/>
      <c r="M234" s="125"/>
      <c r="N234" s="125"/>
      <c r="O234" s="125"/>
      <c r="P234" s="125"/>
    </row>
    <row r="235" spans="1:16">
      <c r="A235" s="125"/>
      <c r="B235" s="125"/>
      <c r="C235" s="125"/>
      <c r="D235" s="125"/>
      <c r="E235" s="125"/>
      <c r="F235" s="125"/>
      <c r="G235" s="125"/>
      <c r="H235" s="125"/>
      <c r="I235" s="125"/>
      <c r="J235" s="125"/>
      <c r="K235" s="125"/>
      <c r="L235" s="125"/>
      <c r="M235" s="125"/>
      <c r="N235" s="125"/>
      <c r="O235" s="125"/>
      <c r="P235" s="125"/>
    </row>
    <row r="236" spans="1:16">
      <c r="A236" s="125"/>
      <c r="B236" s="125"/>
      <c r="C236" s="125"/>
      <c r="D236" s="125"/>
      <c r="E236" s="125"/>
      <c r="F236" s="125"/>
      <c r="G236" s="125"/>
      <c r="H236" s="125"/>
      <c r="I236" s="125"/>
      <c r="J236" s="125"/>
      <c r="K236" s="125"/>
      <c r="L236" s="125"/>
      <c r="M236" s="125"/>
      <c r="N236" s="125"/>
      <c r="O236" s="125"/>
      <c r="P236" s="125"/>
    </row>
    <row r="237" spans="1:16">
      <c r="A237" s="125"/>
      <c r="B237" s="125"/>
      <c r="C237" s="125"/>
      <c r="D237" s="125"/>
      <c r="E237" s="125"/>
      <c r="F237" s="125"/>
      <c r="G237" s="125"/>
      <c r="H237" s="125"/>
      <c r="I237" s="125"/>
      <c r="J237" s="125"/>
      <c r="K237" s="125"/>
      <c r="L237" s="125"/>
      <c r="M237" s="125"/>
      <c r="N237" s="125"/>
      <c r="O237" s="125"/>
      <c r="P237" s="125"/>
    </row>
    <row r="238" spans="1:16">
      <c r="A238" s="125"/>
      <c r="B238" s="125"/>
      <c r="C238" s="125"/>
      <c r="D238" s="125"/>
      <c r="E238" s="125"/>
      <c r="F238" s="125"/>
      <c r="G238" s="125"/>
      <c r="H238" s="125"/>
      <c r="I238" s="125"/>
      <c r="J238" s="125"/>
      <c r="K238" s="125"/>
      <c r="L238" s="125"/>
      <c r="M238" s="125"/>
      <c r="N238" s="125"/>
      <c r="O238" s="125"/>
      <c r="P238" s="125"/>
    </row>
    <row r="239" spans="1:16">
      <c r="A239" s="125"/>
      <c r="B239" s="125"/>
      <c r="C239" s="125"/>
      <c r="D239" s="125"/>
      <c r="E239" s="125"/>
      <c r="F239" s="125"/>
      <c r="G239" s="125"/>
      <c r="H239" s="125"/>
      <c r="I239" s="125"/>
      <c r="J239" s="125"/>
      <c r="K239" s="125"/>
      <c r="L239" s="125"/>
      <c r="M239" s="125"/>
      <c r="N239" s="125"/>
      <c r="O239" s="125"/>
      <c r="P239" s="125"/>
    </row>
    <row r="240" spans="1:16">
      <c r="A240" s="125"/>
      <c r="B240" s="125"/>
      <c r="C240" s="125"/>
      <c r="D240" s="125"/>
      <c r="E240" s="125"/>
      <c r="F240" s="125"/>
      <c r="G240" s="125"/>
      <c r="H240" s="125"/>
      <c r="I240" s="125"/>
      <c r="J240" s="125"/>
      <c r="K240" s="125"/>
      <c r="L240" s="125"/>
      <c r="M240" s="125"/>
      <c r="N240" s="125"/>
      <c r="O240" s="125"/>
      <c r="P240" s="125"/>
    </row>
    <row r="241" spans="1:16">
      <c r="A241" s="125"/>
      <c r="B241" s="125"/>
      <c r="C241" s="125"/>
      <c r="D241" s="125"/>
      <c r="E241" s="125"/>
      <c r="F241" s="125"/>
      <c r="G241" s="125"/>
      <c r="H241" s="125"/>
      <c r="I241" s="125"/>
      <c r="J241" s="125"/>
      <c r="K241" s="125"/>
      <c r="L241" s="125"/>
      <c r="M241" s="125"/>
      <c r="N241" s="125"/>
      <c r="O241" s="125"/>
      <c r="P241" s="125"/>
    </row>
    <row r="242" spans="1:16">
      <c r="A242" s="125"/>
      <c r="B242" s="125"/>
      <c r="C242" s="125"/>
      <c r="D242" s="125"/>
      <c r="E242" s="125"/>
      <c r="F242" s="125"/>
      <c r="G242" s="125"/>
      <c r="H242" s="125"/>
      <c r="I242" s="125"/>
      <c r="J242" s="125"/>
      <c r="K242" s="125"/>
      <c r="L242" s="125"/>
      <c r="M242" s="125"/>
      <c r="N242" s="125"/>
      <c r="O242" s="125"/>
      <c r="P242" s="125"/>
    </row>
    <row r="243" spans="1:16">
      <c r="A243" s="125"/>
      <c r="B243" s="125"/>
      <c r="C243" s="125"/>
      <c r="D243" s="125"/>
      <c r="E243" s="125"/>
      <c r="F243" s="125"/>
      <c r="G243" s="125"/>
      <c r="H243" s="125"/>
      <c r="I243" s="125"/>
      <c r="J243" s="125"/>
      <c r="K243" s="125"/>
      <c r="L243" s="125"/>
      <c r="M243" s="125"/>
      <c r="N243" s="125"/>
      <c r="O243" s="125"/>
      <c r="P243" s="125"/>
    </row>
    <row r="244" spans="1:16">
      <c r="A244" s="125"/>
      <c r="B244" s="125"/>
      <c r="C244" s="125"/>
      <c r="D244" s="125"/>
      <c r="E244" s="125"/>
      <c r="F244" s="125"/>
      <c r="G244" s="125"/>
      <c r="H244" s="125"/>
      <c r="I244" s="125"/>
      <c r="J244" s="125"/>
      <c r="K244" s="125"/>
      <c r="L244" s="125"/>
      <c r="M244" s="125"/>
      <c r="N244" s="125"/>
      <c r="O244" s="125"/>
      <c r="P244" s="125"/>
    </row>
    <row r="245" spans="1:16">
      <c r="A245" s="125"/>
      <c r="B245" s="125"/>
      <c r="C245" s="125"/>
      <c r="D245" s="125"/>
      <c r="E245" s="125"/>
      <c r="F245" s="125"/>
      <c r="G245" s="125"/>
      <c r="H245" s="125"/>
      <c r="I245" s="125"/>
      <c r="J245" s="125"/>
      <c r="K245" s="125"/>
      <c r="L245" s="125"/>
      <c r="M245" s="125"/>
      <c r="N245" s="125"/>
      <c r="O245" s="125"/>
      <c r="P245" s="125"/>
    </row>
    <row r="246" spans="1:16">
      <c r="A246" s="125"/>
      <c r="B246" s="125"/>
      <c r="C246" s="125"/>
      <c r="D246" s="125"/>
      <c r="E246" s="125"/>
      <c r="F246" s="125"/>
      <c r="G246" s="125"/>
      <c r="H246" s="125"/>
      <c r="I246" s="125"/>
      <c r="J246" s="125"/>
      <c r="K246" s="125"/>
      <c r="L246" s="125"/>
      <c r="M246" s="125"/>
      <c r="N246" s="125"/>
      <c r="O246" s="125"/>
      <c r="P246" s="125"/>
    </row>
    <row r="247" spans="1:16">
      <c r="A247" s="125"/>
      <c r="B247" s="125"/>
      <c r="C247" s="125"/>
      <c r="D247" s="125"/>
      <c r="E247" s="125"/>
      <c r="F247" s="125"/>
      <c r="G247" s="125"/>
      <c r="H247" s="125"/>
      <c r="I247" s="125"/>
      <c r="J247" s="125"/>
      <c r="K247" s="125"/>
      <c r="L247" s="125"/>
      <c r="M247" s="125"/>
      <c r="N247" s="125"/>
      <c r="O247" s="125"/>
      <c r="P247" s="125"/>
    </row>
    <row r="248" spans="1:16">
      <c r="A248" s="125"/>
      <c r="B248" s="125"/>
      <c r="C248" s="125"/>
      <c r="D248" s="125"/>
      <c r="E248" s="125"/>
      <c r="F248" s="125"/>
      <c r="G248" s="125"/>
      <c r="H248" s="125"/>
      <c r="I248" s="125"/>
      <c r="J248" s="125"/>
      <c r="K248" s="125"/>
      <c r="L248" s="125"/>
      <c r="M248" s="125"/>
      <c r="N248" s="125"/>
      <c r="O248" s="125"/>
      <c r="P248" s="125"/>
    </row>
    <row r="249" spans="1:16">
      <c r="A249" s="125"/>
      <c r="B249" s="125"/>
      <c r="C249" s="125"/>
      <c r="D249" s="125"/>
      <c r="E249" s="125"/>
      <c r="F249" s="125"/>
      <c r="G249" s="125"/>
      <c r="H249" s="125"/>
      <c r="I249" s="125"/>
      <c r="J249" s="125"/>
      <c r="K249" s="125"/>
      <c r="L249" s="125"/>
      <c r="M249" s="125"/>
      <c r="N249" s="125"/>
      <c r="O249" s="125"/>
      <c r="P249" s="125"/>
    </row>
    <row r="250" spans="1:16" ht="39.950000000000003" customHeight="1">
      <c r="A250" s="375" t="s">
        <v>1015</v>
      </c>
      <c r="B250" s="376"/>
      <c r="C250" s="376"/>
      <c r="D250" s="376"/>
      <c r="E250" s="376"/>
      <c r="F250" s="376"/>
      <c r="G250" s="376"/>
      <c r="H250" s="376"/>
      <c r="I250" s="376"/>
      <c r="J250" s="376"/>
      <c r="K250" s="376"/>
      <c r="L250" s="376"/>
      <c r="M250" s="376"/>
      <c r="N250" s="376"/>
      <c r="O250" s="376"/>
      <c r="P250" s="376"/>
    </row>
    <row r="251" spans="1:16" ht="54.95" customHeight="1">
      <c r="A251" s="381" t="s">
        <v>1016</v>
      </c>
      <c r="B251" s="376"/>
      <c r="C251" s="376"/>
      <c r="D251" s="376"/>
      <c r="E251" s="376"/>
      <c r="F251" s="376"/>
      <c r="G251" s="376"/>
      <c r="H251" s="376"/>
      <c r="I251" s="376"/>
      <c r="J251" s="376"/>
      <c r="K251" s="376"/>
      <c r="L251" s="376"/>
      <c r="M251" s="376"/>
      <c r="N251" s="376"/>
      <c r="O251" s="376"/>
      <c r="P251" s="376"/>
    </row>
    <row r="252" spans="1:16" ht="45" customHeight="1">
      <c r="A252" s="370" t="s">
        <v>927</v>
      </c>
      <c r="B252" s="371"/>
      <c r="C252" s="371"/>
      <c r="D252" s="371"/>
      <c r="E252" s="371"/>
      <c r="F252" s="371"/>
      <c r="G252" s="371"/>
      <c r="H252" s="371"/>
      <c r="I252" s="371"/>
      <c r="J252" s="371"/>
      <c r="K252" s="371"/>
      <c r="L252" s="371"/>
      <c r="M252" s="371"/>
      <c r="N252" s="371"/>
      <c r="O252" s="371"/>
      <c r="P252" s="371"/>
    </row>
    <row r="254" spans="1:16" ht="30" customHeight="1">
      <c r="A254" s="370" t="s">
        <v>929</v>
      </c>
      <c r="B254" s="371"/>
      <c r="C254" s="371"/>
      <c r="D254" s="371"/>
      <c r="E254" s="371"/>
      <c r="F254" s="371"/>
      <c r="G254" s="371"/>
      <c r="H254" s="371"/>
      <c r="I254" s="371"/>
      <c r="J254" s="371"/>
      <c r="K254" s="371"/>
      <c r="L254" s="371"/>
      <c r="M254" s="371"/>
      <c r="N254" s="371"/>
      <c r="O254" s="371"/>
      <c r="P254" s="371"/>
    </row>
  </sheetData>
  <sheetProtection algorithmName="SHA-512" hashValue="8o/OR54UdIZmVGFg9pSCH9H+v+O3WbhT+Q0KgYtHR5tDqqhxWcforZvvbTepIez4nH/4U/dlArGpqCTWIzVNDQ==" saltValue="KGWH8vR9Yd2U+dNn+z9afA==" spinCount="100000" sheet="1" objects="1" scenarios="1"/>
  <sortState xmlns:xlrd2="http://schemas.microsoft.com/office/spreadsheetml/2017/richdata2" ref="I215:K220">
    <sortCondition descending="1" ref="K215:K220"/>
  </sortState>
  <mergeCells count="43">
    <mergeCell ref="A51:P51"/>
    <mergeCell ref="A2:P2"/>
    <mergeCell ref="B4:G4"/>
    <mergeCell ref="A9:P9"/>
    <mergeCell ref="A10:G10"/>
    <mergeCell ref="H10:P10"/>
    <mergeCell ref="H11:P11"/>
    <mergeCell ref="A30:P30"/>
    <mergeCell ref="A31:G31"/>
    <mergeCell ref="A32:G32"/>
    <mergeCell ref="H31:P31"/>
    <mergeCell ref="H32:P32"/>
    <mergeCell ref="A52:P52"/>
    <mergeCell ref="A53:P53"/>
    <mergeCell ref="A74:P74"/>
    <mergeCell ref="A75:G75"/>
    <mergeCell ref="A76:G76"/>
    <mergeCell ref="H75:P75"/>
    <mergeCell ref="H76:P76"/>
    <mergeCell ref="A162:P162"/>
    <mergeCell ref="A95:P95"/>
    <mergeCell ref="A96:P96"/>
    <mergeCell ref="A97:P97"/>
    <mergeCell ref="A119:P119"/>
    <mergeCell ref="A120:P120"/>
    <mergeCell ref="A121:P121"/>
    <mergeCell ref="A122:P122"/>
    <mergeCell ref="A159:P159"/>
    <mergeCell ref="A123:P123"/>
    <mergeCell ref="A160:P160"/>
    <mergeCell ref="A161:P161"/>
    <mergeCell ref="A254:P254"/>
    <mergeCell ref="A163:P163"/>
    <mergeCell ref="A185:P185"/>
    <mergeCell ref="A186:P186"/>
    <mergeCell ref="A187:P187"/>
    <mergeCell ref="A188:P188"/>
    <mergeCell ref="A211:P211"/>
    <mergeCell ref="A212:P212"/>
    <mergeCell ref="A213:P213"/>
    <mergeCell ref="A250:P250"/>
    <mergeCell ref="A251:P251"/>
    <mergeCell ref="A252:P252"/>
  </mergeCells>
  <hyperlinks>
    <hyperlink ref="A159:P159" location="'Comments &amp; Best Practices'!A225" display="If your suppliers provided &quot;Other&quot; comments, click here to view." xr:uid="{53EE138B-7639-4BF4-85E6-790E404533CD}"/>
    <hyperlink ref="A250:P250" location="'Comments &amp; Best Practices'!A229" display="If your suppliers provided &quot;Other beneficial&quot; comments, click here to view." xr:uid="{470197C6-34BB-43B3-A8EA-AC1DBA774027}"/>
    <hyperlink ref="A251:P251" location="'Comments &amp; Best Practices'!A233" display="To view additional feedback about poor practices or suggestions offered by your suppliers for how your company could improve on Payment and Terms, click here." xr:uid="{BF35E291-AD17-4BCE-8D55-124F9063EDFD}"/>
  </hyperlinks>
  <pageMargins left="0.7" right="0.7" top="0.75" bottom="0.75" header="0.3" footer="0.3"/>
  <pageSetup fitToHeight="0" orientation="portrait" r:id="rId1"/>
  <headerFooter>
    <oddFooter>&amp;C&amp;"-,Bold"&amp;K74993DCopyright 2023 Better Buying™ * info@betterbuying * www.betterbuying.org</oddFooter>
  </headerFooter>
  <rowBreaks count="9" manualBreakCount="9">
    <brk id="29" max="16383" man="1"/>
    <brk id="50" max="16383" man="1"/>
    <brk id="73" max="16383" man="1"/>
    <brk id="94" max="16383" man="1"/>
    <brk id="119" max="16383" man="1"/>
    <brk id="160" max="16383" man="1"/>
    <brk id="185" max="16383" man="1"/>
    <brk id="210" max="16383" man="1"/>
    <brk id="250" max="16383" man="1"/>
  </rowBreaks>
  <drawing r:id="rId2"/>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0303-8571-42F3-A063-50AE8C44E874}">
  <sheetPr>
    <pageSetUpPr fitToPage="1"/>
  </sheetPr>
  <dimension ref="A1:P199"/>
  <sheetViews>
    <sheetView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c r="A1" s="123"/>
      <c r="B1" s="8"/>
      <c r="C1" s="9"/>
      <c r="D1" s="9"/>
      <c r="E1" s="9"/>
      <c r="F1" s="9"/>
      <c r="G1" s="9"/>
      <c r="H1" s="9"/>
      <c r="I1" s="9"/>
      <c r="J1" s="9"/>
      <c r="K1" s="9"/>
      <c r="L1" s="9"/>
      <c r="M1" s="9"/>
      <c r="N1" s="9"/>
      <c r="O1" s="9"/>
      <c r="P1" s="9"/>
    </row>
    <row r="2" spans="1:16" ht="23.25">
      <c r="A2" s="398" t="s">
        <v>17</v>
      </c>
      <c r="B2" s="398"/>
      <c r="C2" s="398"/>
      <c r="D2" s="398"/>
      <c r="E2" s="398"/>
      <c r="F2" s="398"/>
      <c r="G2" s="398"/>
      <c r="H2" s="398"/>
      <c r="I2" s="398"/>
      <c r="J2" s="398"/>
      <c r="K2" s="398"/>
      <c r="L2" s="398"/>
      <c r="M2" s="398"/>
      <c r="N2" s="398"/>
      <c r="O2" s="398"/>
      <c r="P2" s="398"/>
    </row>
    <row r="4" spans="1:16" ht="42.95" customHeight="1">
      <c r="B4" s="399" t="s">
        <v>894</v>
      </c>
      <c r="C4" s="400"/>
      <c r="D4" s="400"/>
      <c r="E4" s="400"/>
      <c r="F4" s="400"/>
      <c r="G4" s="400"/>
      <c r="H4" s="139" t="s">
        <v>893</v>
      </c>
      <c r="K4" s="141">
        <v>96</v>
      </c>
      <c r="L4" s="141">
        <v>98</v>
      </c>
      <c r="M4" s="141">
        <v>91.33</v>
      </c>
      <c r="N4" s="141">
        <v>92.47</v>
      </c>
    </row>
    <row r="5" spans="1:16" ht="23.25">
      <c r="H5" s="140">
        <v>96</v>
      </c>
      <c r="K5" s="141"/>
      <c r="L5" s="141">
        <v>5</v>
      </c>
      <c r="M5" s="141">
        <v>5</v>
      </c>
      <c r="N5" s="141">
        <v>5</v>
      </c>
    </row>
    <row r="9" spans="1:16" ht="46.5" customHeight="1">
      <c r="A9" s="379" t="s">
        <v>1017</v>
      </c>
      <c r="B9" s="371"/>
      <c r="C9" s="371"/>
      <c r="D9" s="371"/>
      <c r="E9" s="371"/>
      <c r="F9" s="371"/>
      <c r="G9" s="371"/>
      <c r="H9" s="371"/>
      <c r="I9" s="371"/>
      <c r="J9" s="371"/>
      <c r="K9" s="371"/>
      <c r="L9" s="371"/>
      <c r="M9" s="371"/>
      <c r="N9" s="371"/>
      <c r="O9" s="371"/>
      <c r="P9" s="371"/>
    </row>
    <row r="10" spans="1:16" ht="18.75">
      <c r="A10" s="380" t="s">
        <v>895</v>
      </c>
      <c r="B10" s="188"/>
      <c r="C10" s="188"/>
      <c r="D10" s="188"/>
      <c r="E10" s="188"/>
      <c r="F10" s="188"/>
      <c r="G10" s="188"/>
      <c r="H10" s="383" t="s">
        <v>896</v>
      </c>
      <c r="I10" s="188"/>
      <c r="J10" s="188"/>
      <c r="K10" s="188"/>
      <c r="L10" s="188"/>
      <c r="M10" s="188"/>
      <c r="N10" s="188"/>
      <c r="O10" s="188"/>
      <c r="P10" s="188"/>
    </row>
    <row r="11" spans="1:16" ht="84.95" customHeight="1">
      <c r="A11" s="377" t="s">
        <v>252</v>
      </c>
      <c r="B11" s="378"/>
      <c r="C11" s="378"/>
      <c r="D11" s="378"/>
      <c r="E11" s="378"/>
      <c r="F11" s="378"/>
      <c r="G11" s="378"/>
      <c r="H11" s="384"/>
      <c r="I11" s="384"/>
      <c r="J11" s="384"/>
      <c r="K11" s="384"/>
      <c r="L11" s="384"/>
      <c r="M11" s="384"/>
      <c r="N11" s="384"/>
      <c r="O11" s="384"/>
      <c r="P11" s="384"/>
    </row>
    <row r="12" spans="1:16">
      <c r="A12" s="125"/>
      <c r="B12" s="125"/>
      <c r="C12" s="125"/>
      <c r="D12" s="125"/>
      <c r="E12" s="125"/>
      <c r="F12" s="125"/>
      <c r="G12" s="125"/>
      <c r="H12" s="125"/>
      <c r="I12" s="125"/>
      <c r="J12" s="125"/>
      <c r="K12" s="125"/>
      <c r="L12" s="125"/>
      <c r="M12" s="125"/>
      <c r="N12" s="125"/>
      <c r="O12" s="125"/>
      <c r="P12" s="125"/>
    </row>
    <row r="13" spans="1:16">
      <c r="A13" s="125"/>
      <c r="B13" s="125">
        <v>0.9107142857142857</v>
      </c>
      <c r="C13" s="125"/>
      <c r="D13" s="125"/>
      <c r="E13" s="125"/>
      <c r="F13" s="125"/>
      <c r="G13" s="125"/>
      <c r="H13" s="125"/>
      <c r="I13" s="125">
        <v>0.94399999999999995</v>
      </c>
      <c r="J13" s="125"/>
      <c r="K13" s="125"/>
      <c r="L13" s="125"/>
      <c r="M13" s="125"/>
      <c r="N13" s="125"/>
      <c r="O13" s="125"/>
      <c r="P13" s="125"/>
    </row>
    <row r="14" spans="1:16">
      <c r="A14" s="125"/>
      <c r="B14" s="125">
        <v>8.9285714285714288E-2</v>
      </c>
      <c r="C14" s="125"/>
      <c r="D14" s="125"/>
      <c r="E14" s="125"/>
      <c r="F14" s="125"/>
      <c r="G14" s="125"/>
      <c r="H14" s="125"/>
      <c r="I14" s="125">
        <v>5.6000000000000001E-2</v>
      </c>
      <c r="J14" s="125"/>
      <c r="K14" s="125"/>
      <c r="L14" s="125"/>
      <c r="M14" s="125"/>
      <c r="N14" s="125"/>
      <c r="O14" s="125"/>
      <c r="P14" s="125"/>
    </row>
    <row r="15" spans="1:16">
      <c r="A15" s="125"/>
      <c r="B15" s="125"/>
      <c r="C15" s="125"/>
      <c r="D15" s="125"/>
      <c r="E15" s="125"/>
      <c r="F15" s="125"/>
      <c r="G15" s="125"/>
      <c r="H15" s="125"/>
      <c r="I15" s="125"/>
      <c r="J15" s="125"/>
      <c r="K15" s="125"/>
      <c r="L15" s="125"/>
      <c r="M15" s="125"/>
      <c r="N15" s="125"/>
      <c r="O15" s="125"/>
      <c r="P15" s="125"/>
    </row>
    <row r="16" spans="1:16">
      <c r="A16" s="125"/>
      <c r="B16" s="125"/>
      <c r="C16" s="125"/>
      <c r="D16" s="125"/>
      <c r="E16" s="125"/>
      <c r="F16" s="125"/>
      <c r="G16" s="125"/>
      <c r="H16" s="125"/>
      <c r="I16" s="125"/>
      <c r="J16" s="125"/>
      <c r="K16" s="125"/>
      <c r="L16" s="125"/>
      <c r="M16" s="125"/>
      <c r="N16" s="125"/>
      <c r="O16" s="125"/>
      <c r="P16" s="125"/>
    </row>
    <row r="17" spans="1:16">
      <c r="A17" s="125"/>
      <c r="B17" s="125"/>
      <c r="C17" s="125"/>
      <c r="D17" s="125"/>
      <c r="E17" s="125"/>
      <c r="F17" s="125"/>
      <c r="G17" s="125"/>
      <c r="H17" s="125"/>
      <c r="I17" s="125"/>
      <c r="J17" s="125"/>
      <c r="K17" s="125"/>
      <c r="L17" s="125"/>
      <c r="M17" s="125"/>
      <c r="N17" s="125"/>
      <c r="O17" s="125"/>
      <c r="P17" s="125"/>
    </row>
    <row r="18" spans="1:16">
      <c r="A18" s="125"/>
      <c r="B18" s="125"/>
      <c r="C18" s="125"/>
      <c r="D18" s="125"/>
      <c r="E18" s="125"/>
      <c r="F18" s="125"/>
      <c r="G18" s="125"/>
      <c r="H18" s="125"/>
      <c r="I18" s="125"/>
      <c r="J18" s="125"/>
      <c r="K18" s="125"/>
      <c r="L18" s="125"/>
      <c r="M18" s="125"/>
      <c r="N18" s="125"/>
      <c r="O18" s="125"/>
      <c r="P18" s="125"/>
    </row>
    <row r="19" spans="1:16">
      <c r="A19" s="125"/>
      <c r="B19" s="125"/>
      <c r="C19" s="125"/>
      <c r="D19" s="125"/>
      <c r="E19" s="125"/>
      <c r="F19" s="125"/>
      <c r="G19" s="125"/>
      <c r="H19" s="125"/>
      <c r="I19" s="125"/>
      <c r="J19" s="125"/>
      <c r="K19" s="125"/>
      <c r="L19" s="125"/>
      <c r="M19" s="125"/>
      <c r="N19" s="125"/>
      <c r="O19" s="125"/>
      <c r="P19" s="125"/>
    </row>
    <row r="20" spans="1:16">
      <c r="A20" s="125"/>
      <c r="B20" s="125"/>
      <c r="C20" s="125"/>
      <c r="D20" s="125"/>
      <c r="E20" s="125"/>
      <c r="F20" s="125"/>
      <c r="G20" s="125"/>
      <c r="H20" s="125"/>
      <c r="I20" s="125"/>
      <c r="J20" s="125"/>
      <c r="K20" s="125"/>
      <c r="L20" s="125"/>
      <c r="M20" s="125"/>
      <c r="N20" s="125"/>
      <c r="O20" s="125"/>
      <c r="P20" s="125"/>
    </row>
    <row r="21" spans="1:16">
      <c r="A21" s="125"/>
      <c r="B21" s="125"/>
      <c r="C21" s="125"/>
      <c r="D21" s="125"/>
      <c r="E21" s="125"/>
      <c r="F21" s="125"/>
      <c r="G21" s="125"/>
      <c r="H21" s="125"/>
      <c r="I21" s="125"/>
      <c r="J21" s="125"/>
      <c r="K21" s="125"/>
      <c r="L21" s="125"/>
      <c r="M21" s="125"/>
      <c r="N21" s="125"/>
      <c r="O21" s="125"/>
      <c r="P21" s="125"/>
    </row>
    <row r="22" spans="1:16">
      <c r="A22" s="125"/>
      <c r="B22" s="125"/>
      <c r="C22" s="125"/>
      <c r="D22" s="125"/>
      <c r="E22" s="125"/>
      <c r="F22" s="125"/>
      <c r="G22" s="125"/>
      <c r="H22" s="125"/>
      <c r="I22" s="125"/>
      <c r="J22" s="125"/>
      <c r="K22" s="125"/>
      <c r="L22" s="125"/>
      <c r="M22" s="125"/>
      <c r="N22" s="125"/>
      <c r="O22" s="125"/>
      <c r="P22" s="125"/>
    </row>
    <row r="23" spans="1:16">
      <c r="A23" s="125"/>
      <c r="B23" s="125"/>
      <c r="C23" s="125"/>
      <c r="D23" s="125"/>
      <c r="E23" s="125"/>
      <c r="F23" s="125"/>
      <c r="G23" s="125"/>
      <c r="H23" s="125"/>
      <c r="I23" s="125"/>
      <c r="J23" s="125"/>
      <c r="K23" s="125"/>
      <c r="L23" s="125"/>
      <c r="M23" s="125"/>
      <c r="N23" s="125"/>
      <c r="O23" s="125"/>
      <c r="P23" s="125"/>
    </row>
    <row r="24" spans="1:16">
      <c r="A24" s="125"/>
      <c r="B24" s="125"/>
      <c r="C24" s="125"/>
      <c r="D24" s="125"/>
      <c r="E24" s="125"/>
      <c r="F24" s="125"/>
      <c r="G24" s="125"/>
      <c r="H24" s="125"/>
      <c r="I24" s="125"/>
      <c r="J24" s="125"/>
      <c r="K24" s="125"/>
      <c r="L24" s="125"/>
      <c r="M24" s="125"/>
      <c r="N24" s="125"/>
      <c r="O24" s="125"/>
      <c r="P24" s="125"/>
    </row>
    <row r="25" spans="1:16">
      <c r="A25" s="125"/>
      <c r="B25" s="125"/>
      <c r="C25" s="125"/>
      <c r="D25" s="125"/>
      <c r="E25" s="125"/>
      <c r="F25" s="125"/>
      <c r="G25" s="125"/>
      <c r="H25" s="125"/>
      <c r="I25" s="125"/>
      <c r="J25" s="125"/>
      <c r="K25" s="125"/>
      <c r="L25" s="125"/>
      <c r="M25" s="125"/>
      <c r="N25" s="125"/>
      <c r="O25" s="125"/>
      <c r="P25" s="125"/>
    </row>
    <row r="26" spans="1:16">
      <c r="A26" s="125"/>
      <c r="B26" s="125"/>
      <c r="C26" s="125"/>
      <c r="D26" s="125"/>
      <c r="E26" s="125"/>
      <c r="F26" s="125"/>
      <c r="G26" s="125"/>
      <c r="H26" s="125"/>
      <c r="I26" s="125"/>
      <c r="J26" s="125"/>
      <c r="K26" s="125"/>
      <c r="L26" s="125"/>
      <c r="M26" s="125"/>
      <c r="N26" s="125"/>
      <c r="O26" s="125"/>
      <c r="P26" s="125"/>
    </row>
    <row r="27" spans="1:16">
      <c r="A27" s="125"/>
      <c r="B27" s="125"/>
      <c r="C27" s="125"/>
      <c r="D27" s="125"/>
      <c r="E27" s="125"/>
      <c r="F27" s="125"/>
      <c r="G27" s="125"/>
      <c r="H27" s="125"/>
      <c r="I27" s="125"/>
      <c r="J27" s="125"/>
      <c r="K27" s="125"/>
      <c r="L27" s="125"/>
      <c r="M27" s="125"/>
      <c r="N27" s="125"/>
      <c r="O27" s="125"/>
      <c r="P27" s="125"/>
    </row>
    <row r="28" spans="1:16">
      <c r="A28" s="125"/>
      <c r="B28" s="125"/>
      <c r="C28" s="125"/>
      <c r="D28" s="125"/>
      <c r="E28" s="125"/>
      <c r="F28" s="125"/>
      <c r="G28" s="125"/>
      <c r="H28" s="125"/>
      <c r="I28" s="125"/>
      <c r="J28" s="125"/>
      <c r="K28" s="125"/>
      <c r="L28" s="125"/>
      <c r="M28" s="125"/>
      <c r="N28" s="125"/>
      <c r="O28" s="125"/>
      <c r="P28" s="125"/>
    </row>
    <row r="29" spans="1:16">
      <c r="A29" s="125"/>
      <c r="B29" s="125"/>
      <c r="C29" s="125"/>
      <c r="D29" s="125"/>
      <c r="E29" s="125"/>
      <c r="F29" s="125"/>
      <c r="G29" s="125"/>
      <c r="H29" s="125"/>
      <c r="I29" s="125"/>
      <c r="J29" s="125"/>
      <c r="K29" s="125"/>
      <c r="L29" s="125"/>
      <c r="M29" s="125"/>
      <c r="N29" s="125"/>
      <c r="O29" s="125"/>
      <c r="P29" s="125"/>
    </row>
    <row r="30" spans="1:16" ht="23.25" customHeight="1">
      <c r="A30" s="379" t="s">
        <v>1018</v>
      </c>
      <c r="B30" s="371"/>
      <c r="C30" s="371"/>
      <c r="D30" s="371"/>
      <c r="E30" s="371"/>
      <c r="F30" s="371"/>
      <c r="G30" s="371"/>
      <c r="H30" s="371"/>
      <c r="I30" s="371"/>
      <c r="J30" s="371"/>
      <c r="K30" s="371"/>
      <c r="L30" s="371"/>
      <c r="M30" s="371"/>
      <c r="N30" s="371"/>
      <c r="O30" s="371"/>
      <c r="P30" s="371"/>
    </row>
    <row r="31" spans="1:16" ht="18.75">
      <c r="A31" s="380" t="s">
        <v>1019</v>
      </c>
      <c r="B31" s="188"/>
      <c r="C31" s="188"/>
      <c r="D31" s="188"/>
      <c r="E31" s="188"/>
      <c r="F31" s="188"/>
      <c r="G31" s="188"/>
      <c r="H31" s="383" t="s">
        <v>899</v>
      </c>
      <c r="I31" s="188"/>
      <c r="J31" s="188"/>
      <c r="K31" s="188"/>
      <c r="L31" s="188"/>
      <c r="M31" s="188"/>
      <c r="N31" s="188"/>
      <c r="O31" s="188"/>
      <c r="P31" s="188"/>
    </row>
    <row r="32" spans="1:16">
      <c r="A32" s="384"/>
      <c r="B32" s="384"/>
      <c r="C32" s="384"/>
      <c r="D32" s="384"/>
      <c r="E32" s="384"/>
      <c r="F32" s="384"/>
      <c r="G32" s="384"/>
      <c r="H32" s="384"/>
      <c r="I32" s="384"/>
      <c r="J32" s="384"/>
      <c r="K32" s="384"/>
      <c r="L32" s="384"/>
      <c r="M32" s="384"/>
      <c r="N32" s="384"/>
      <c r="O32" s="384"/>
      <c r="P32" s="384"/>
    </row>
    <row r="33" spans="1:16">
      <c r="A33" s="125"/>
      <c r="B33" s="125"/>
      <c r="C33" s="125"/>
      <c r="D33" s="125"/>
      <c r="E33" s="125"/>
      <c r="F33" s="125"/>
      <c r="G33" s="125"/>
      <c r="H33" s="125"/>
      <c r="I33" s="125"/>
      <c r="J33" s="125"/>
      <c r="K33" s="125"/>
      <c r="L33" s="125"/>
      <c r="M33" s="125"/>
      <c r="N33" s="125"/>
      <c r="O33" s="125"/>
      <c r="P33" s="125"/>
    </row>
    <row r="34" spans="1:16">
      <c r="A34" s="125"/>
      <c r="B34" s="125">
        <v>0.96078431372549022</v>
      </c>
      <c r="C34" s="125"/>
      <c r="D34" s="125"/>
      <c r="E34" s="125"/>
      <c r="F34" s="125"/>
      <c r="G34" s="125"/>
      <c r="H34" s="125"/>
      <c r="I34" s="125">
        <v>0.95699999999999996</v>
      </c>
      <c r="J34" s="125"/>
      <c r="K34" s="125"/>
      <c r="L34" s="125"/>
      <c r="M34" s="125"/>
      <c r="N34" s="125"/>
      <c r="O34" s="125"/>
      <c r="P34" s="125"/>
    </row>
    <row r="35" spans="1:16">
      <c r="A35" s="125"/>
      <c r="B35" s="125">
        <v>3.9215686274509803E-2</v>
      </c>
      <c r="C35" s="125"/>
      <c r="D35" s="125"/>
      <c r="E35" s="125"/>
      <c r="F35" s="125"/>
      <c r="G35" s="125"/>
      <c r="H35" s="125"/>
      <c r="I35" s="125">
        <v>4.2999999999999997E-2</v>
      </c>
      <c r="J35" s="125"/>
      <c r="K35" s="125"/>
      <c r="L35" s="125"/>
      <c r="M35" s="125"/>
      <c r="N35" s="125"/>
      <c r="O35" s="125"/>
      <c r="P35" s="125"/>
    </row>
    <row r="36" spans="1:16">
      <c r="A36" s="125"/>
      <c r="B36" s="125"/>
      <c r="C36" s="125"/>
      <c r="D36" s="125"/>
      <c r="E36" s="125"/>
      <c r="F36" s="125"/>
      <c r="G36" s="125"/>
      <c r="H36" s="125"/>
      <c r="I36" s="125"/>
      <c r="J36" s="125"/>
      <c r="K36" s="125"/>
      <c r="L36" s="125"/>
      <c r="M36" s="125"/>
      <c r="N36" s="125"/>
      <c r="O36" s="125"/>
      <c r="P36" s="125"/>
    </row>
    <row r="37" spans="1:16">
      <c r="A37" s="125"/>
      <c r="B37" s="125"/>
      <c r="C37" s="125"/>
      <c r="D37" s="125"/>
      <c r="E37" s="125"/>
      <c r="F37" s="125"/>
      <c r="G37" s="125"/>
      <c r="H37" s="125"/>
      <c r="I37" s="125"/>
      <c r="J37" s="125"/>
      <c r="K37" s="125"/>
      <c r="L37" s="125"/>
      <c r="M37" s="125"/>
      <c r="N37" s="125"/>
      <c r="O37" s="125"/>
      <c r="P37" s="125"/>
    </row>
    <row r="38" spans="1:16">
      <c r="A38" s="125"/>
      <c r="B38" s="125"/>
      <c r="C38" s="125"/>
      <c r="D38" s="125"/>
      <c r="E38" s="125"/>
      <c r="F38" s="125"/>
      <c r="G38" s="125"/>
      <c r="H38" s="125"/>
      <c r="I38" s="125"/>
      <c r="J38" s="125"/>
      <c r="K38" s="125"/>
      <c r="L38" s="125"/>
      <c r="M38" s="125"/>
      <c r="N38" s="125"/>
      <c r="O38" s="125"/>
      <c r="P38" s="125"/>
    </row>
    <row r="39" spans="1:16">
      <c r="A39" s="125"/>
      <c r="B39" s="125"/>
      <c r="C39" s="125"/>
      <c r="D39" s="125"/>
      <c r="E39" s="125"/>
      <c r="F39" s="125"/>
      <c r="G39" s="125"/>
      <c r="H39" s="125"/>
      <c r="I39" s="125"/>
      <c r="J39" s="125"/>
      <c r="K39" s="125"/>
      <c r="L39" s="125"/>
      <c r="M39" s="125"/>
      <c r="N39" s="125"/>
      <c r="O39" s="125"/>
      <c r="P39" s="125"/>
    </row>
    <row r="40" spans="1:16">
      <c r="A40" s="125"/>
      <c r="B40" s="125"/>
      <c r="C40" s="125"/>
      <c r="D40" s="125"/>
      <c r="E40" s="125"/>
      <c r="F40" s="125"/>
      <c r="G40" s="125"/>
      <c r="H40" s="125"/>
      <c r="I40" s="125"/>
      <c r="J40" s="125"/>
      <c r="K40" s="125"/>
      <c r="L40" s="125"/>
      <c r="M40" s="125"/>
      <c r="N40" s="125"/>
      <c r="O40" s="125"/>
      <c r="P40" s="125"/>
    </row>
    <row r="41" spans="1:16">
      <c r="A41" s="125"/>
      <c r="B41" s="125"/>
      <c r="C41" s="125"/>
      <c r="D41" s="125"/>
      <c r="E41" s="125"/>
      <c r="F41" s="125"/>
      <c r="G41" s="125"/>
      <c r="H41" s="125"/>
      <c r="I41" s="125"/>
      <c r="J41" s="125"/>
      <c r="K41" s="125"/>
      <c r="L41" s="125"/>
      <c r="M41" s="125"/>
      <c r="N41" s="125"/>
      <c r="O41" s="125"/>
      <c r="P41" s="125"/>
    </row>
    <row r="42" spans="1:16">
      <c r="A42" s="125"/>
      <c r="B42" s="125"/>
      <c r="C42" s="125"/>
      <c r="D42" s="125"/>
      <c r="E42" s="125"/>
      <c r="F42" s="125"/>
      <c r="G42" s="125"/>
      <c r="H42" s="125"/>
      <c r="I42" s="125"/>
      <c r="J42" s="125"/>
      <c r="K42" s="125"/>
      <c r="L42" s="125"/>
      <c r="M42" s="125"/>
      <c r="N42" s="125"/>
      <c r="O42" s="125"/>
      <c r="P42" s="125"/>
    </row>
    <row r="43" spans="1:16">
      <c r="A43" s="125"/>
      <c r="B43" s="125"/>
      <c r="C43" s="125"/>
      <c r="D43" s="125"/>
      <c r="E43" s="125"/>
      <c r="F43" s="125"/>
      <c r="G43" s="125"/>
      <c r="H43" s="125"/>
      <c r="I43" s="125"/>
      <c r="J43" s="125"/>
      <c r="K43" s="125"/>
      <c r="L43" s="125"/>
      <c r="M43" s="125"/>
      <c r="N43" s="125"/>
      <c r="O43" s="125"/>
      <c r="P43" s="125"/>
    </row>
    <row r="44" spans="1:16">
      <c r="A44" s="125"/>
      <c r="B44" s="125"/>
      <c r="C44" s="125"/>
      <c r="D44" s="125"/>
      <c r="E44" s="125"/>
      <c r="F44" s="125"/>
      <c r="G44" s="125"/>
      <c r="H44" s="125"/>
      <c r="I44" s="125"/>
      <c r="J44" s="125"/>
      <c r="K44" s="125"/>
      <c r="L44" s="125"/>
      <c r="M44" s="125"/>
      <c r="N44" s="125"/>
      <c r="O44" s="125"/>
      <c r="P44" s="125"/>
    </row>
    <row r="45" spans="1:16">
      <c r="A45" s="125"/>
      <c r="B45" s="125"/>
      <c r="C45" s="125"/>
      <c r="D45" s="125"/>
      <c r="E45" s="125"/>
      <c r="F45" s="125"/>
      <c r="G45" s="125"/>
      <c r="H45" s="125"/>
      <c r="I45" s="125"/>
      <c r="J45" s="125"/>
      <c r="K45" s="125"/>
      <c r="L45" s="125"/>
      <c r="M45" s="125"/>
      <c r="N45" s="125"/>
      <c r="O45" s="125"/>
      <c r="P45" s="125"/>
    </row>
    <row r="46" spans="1:16">
      <c r="A46" s="125"/>
      <c r="B46" s="125"/>
      <c r="C46" s="125"/>
      <c r="D46" s="125"/>
      <c r="E46" s="125"/>
      <c r="F46" s="125"/>
      <c r="G46" s="125"/>
      <c r="H46" s="125"/>
      <c r="I46" s="125"/>
      <c r="J46" s="125"/>
      <c r="K46" s="125"/>
      <c r="L46" s="125"/>
      <c r="M46" s="125"/>
      <c r="N46" s="125"/>
      <c r="O46" s="125"/>
      <c r="P46" s="125"/>
    </row>
    <row r="47" spans="1:16">
      <c r="A47" s="125"/>
      <c r="B47" s="125"/>
      <c r="C47" s="125"/>
      <c r="D47" s="125"/>
      <c r="E47" s="125"/>
      <c r="F47" s="125"/>
      <c r="G47" s="125"/>
      <c r="H47" s="125"/>
      <c r="I47" s="125"/>
      <c r="J47" s="125"/>
      <c r="K47" s="125"/>
      <c r="L47" s="125"/>
      <c r="M47" s="125"/>
      <c r="N47" s="125"/>
      <c r="O47" s="125"/>
      <c r="P47" s="125"/>
    </row>
    <row r="48" spans="1:16">
      <c r="A48" s="125"/>
      <c r="B48" s="125"/>
      <c r="C48" s="125"/>
      <c r="D48" s="125"/>
      <c r="E48" s="125"/>
      <c r="F48" s="125"/>
      <c r="G48" s="125"/>
      <c r="H48" s="125"/>
      <c r="I48" s="125"/>
      <c r="J48" s="125"/>
      <c r="K48" s="125"/>
      <c r="L48" s="125"/>
      <c r="M48" s="125"/>
      <c r="N48" s="125"/>
      <c r="O48" s="125"/>
      <c r="P48" s="125"/>
    </row>
    <row r="49" spans="1:16">
      <c r="A49" s="125"/>
      <c r="B49" s="125"/>
      <c r="C49" s="125"/>
      <c r="D49" s="125"/>
      <c r="E49" s="125"/>
      <c r="F49" s="125"/>
      <c r="G49" s="125"/>
      <c r="H49" s="125"/>
      <c r="I49" s="125"/>
      <c r="J49" s="125"/>
      <c r="K49" s="125"/>
      <c r="L49" s="125"/>
      <c r="M49" s="125"/>
      <c r="N49" s="125"/>
      <c r="O49" s="125"/>
      <c r="P49" s="125"/>
    </row>
    <row r="50" spans="1:16" ht="39.950000000000003" customHeight="1">
      <c r="A50" s="375" t="s">
        <v>1020</v>
      </c>
      <c r="B50" s="376"/>
      <c r="C50" s="376"/>
      <c r="D50" s="376"/>
      <c r="E50" s="376"/>
      <c r="F50" s="376"/>
      <c r="G50" s="376"/>
      <c r="H50" s="376"/>
      <c r="I50" s="376"/>
      <c r="J50" s="376"/>
      <c r="K50" s="376"/>
      <c r="L50" s="376"/>
      <c r="M50" s="376"/>
      <c r="N50" s="376"/>
      <c r="O50" s="376"/>
      <c r="P50" s="376"/>
    </row>
    <row r="51" spans="1:16" ht="23.25" customHeight="1">
      <c r="A51" s="379" t="s">
        <v>1021</v>
      </c>
      <c r="B51" s="371"/>
      <c r="C51" s="371"/>
      <c r="D51" s="371"/>
      <c r="E51" s="371"/>
      <c r="F51" s="371"/>
      <c r="G51" s="371"/>
      <c r="H51" s="371"/>
      <c r="I51" s="371"/>
      <c r="J51" s="371"/>
      <c r="K51" s="371"/>
      <c r="L51" s="371"/>
      <c r="M51" s="371"/>
      <c r="N51" s="371"/>
      <c r="O51" s="371"/>
      <c r="P51" s="371"/>
    </row>
    <row r="52" spans="1:16" ht="18.75">
      <c r="A52" s="380" t="s">
        <v>1022</v>
      </c>
      <c r="B52" s="188"/>
      <c r="C52" s="188"/>
      <c r="D52" s="188"/>
      <c r="E52" s="188"/>
      <c r="F52" s="188"/>
      <c r="G52" s="188"/>
      <c r="H52" s="383" t="s">
        <v>1023</v>
      </c>
      <c r="I52" s="188"/>
      <c r="J52" s="188"/>
      <c r="K52" s="188"/>
      <c r="L52" s="188"/>
      <c r="M52" s="188"/>
      <c r="N52" s="188"/>
      <c r="O52" s="188"/>
      <c r="P52" s="188"/>
    </row>
    <row r="53" spans="1:16">
      <c r="A53" s="384"/>
      <c r="B53" s="384"/>
      <c r="C53" s="384"/>
      <c r="D53" s="384"/>
      <c r="E53" s="384"/>
      <c r="F53" s="384"/>
      <c r="G53" s="384"/>
      <c r="H53" s="384"/>
      <c r="I53" s="384"/>
      <c r="J53" s="384"/>
      <c r="K53" s="384"/>
      <c r="L53" s="384"/>
      <c r="M53" s="384"/>
      <c r="N53" s="384"/>
      <c r="O53" s="384"/>
      <c r="P53" s="384"/>
    </row>
    <row r="54" spans="1:16">
      <c r="A54" s="125"/>
      <c r="B54" s="125"/>
      <c r="C54" s="125"/>
      <c r="D54" s="125"/>
      <c r="E54" s="125"/>
      <c r="F54" s="125"/>
      <c r="G54" s="125"/>
      <c r="H54" s="125"/>
      <c r="I54" s="125"/>
      <c r="J54" s="125"/>
      <c r="K54" s="125"/>
      <c r="L54" s="125"/>
      <c r="M54" s="125"/>
      <c r="N54" s="125"/>
      <c r="O54" s="125"/>
      <c r="P54" s="125"/>
    </row>
    <row r="55" spans="1:16">
      <c r="A55" s="125"/>
      <c r="B55" s="125">
        <v>0.8</v>
      </c>
      <c r="C55" s="125"/>
      <c r="D55" s="125"/>
      <c r="E55" s="125"/>
      <c r="F55" s="125"/>
      <c r="G55" s="125"/>
      <c r="H55" s="125"/>
      <c r="I55" s="125">
        <v>0.93500000000000005</v>
      </c>
      <c r="J55" s="125"/>
      <c r="K55" s="125"/>
      <c r="L55" s="125"/>
      <c r="M55" s="125"/>
      <c r="N55" s="125"/>
      <c r="O55" s="125"/>
      <c r="P55" s="125"/>
    </row>
    <row r="56" spans="1:16">
      <c r="A56" s="125"/>
      <c r="B56" s="125">
        <v>0.2</v>
      </c>
      <c r="C56" s="125"/>
      <c r="D56" s="125"/>
      <c r="E56" s="125"/>
      <c r="F56" s="125"/>
      <c r="G56" s="125"/>
      <c r="H56" s="125"/>
      <c r="I56" s="125">
        <v>6.5000000000000002E-2</v>
      </c>
      <c r="J56" s="125"/>
      <c r="K56" s="125"/>
      <c r="L56" s="125"/>
      <c r="M56" s="125"/>
      <c r="N56" s="125"/>
      <c r="O56" s="125"/>
      <c r="P56" s="125"/>
    </row>
    <row r="57" spans="1:16">
      <c r="A57" s="125"/>
      <c r="B57" s="125"/>
      <c r="C57" s="125"/>
      <c r="D57" s="125"/>
      <c r="E57" s="125"/>
      <c r="F57" s="125"/>
      <c r="G57" s="125"/>
      <c r="H57" s="125"/>
      <c r="I57" s="125"/>
      <c r="J57" s="125"/>
      <c r="K57" s="125"/>
      <c r="L57" s="125"/>
      <c r="M57" s="125"/>
      <c r="N57" s="125"/>
      <c r="O57" s="125"/>
      <c r="P57" s="125"/>
    </row>
    <row r="58" spans="1:16">
      <c r="A58" s="125"/>
      <c r="B58" s="125"/>
      <c r="C58" s="125"/>
      <c r="D58" s="125"/>
      <c r="E58" s="125"/>
      <c r="F58" s="125"/>
      <c r="G58" s="125"/>
      <c r="H58" s="125"/>
      <c r="I58" s="125"/>
      <c r="J58" s="125"/>
      <c r="K58" s="125"/>
      <c r="L58" s="125"/>
      <c r="M58" s="125"/>
      <c r="N58" s="125"/>
      <c r="O58" s="125"/>
      <c r="P58" s="125"/>
    </row>
    <row r="59" spans="1:16">
      <c r="A59" s="125"/>
      <c r="B59" s="125"/>
      <c r="C59" s="125"/>
      <c r="D59" s="125"/>
      <c r="E59" s="125"/>
      <c r="F59" s="125"/>
      <c r="G59" s="125"/>
      <c r="H59" s="125"/>
      <c r="I59" s="125"/>
      <c r="J59" s="125"/>
      <c r="K59" s="125"/>
      <c r="L59" s="125"/>
      <c r="M59" s="125"/>
      <c r="N59" s="125"/>
      <c r="O59" s="125"/>
      <c r="P59" s="125"/>
    </row>
    <row r="60" spans="1:16">
      <c r="A60" s="125"/>
      <c r="B60" s="125"/>
      <c r="C60" s="125"/>
      <c r="D60" s="125"/>
      <c r="E60" s="125"/>
      <c r="F60" s="125"/>
      <c r="G60" s="125"/>
      <c r="H60" s="125"/>
      <c r="I60" s="125"/>
      <c r="J60" s="125"/>
      <c r="K60" s="125"/>
      <c r="L60" s="125"/>
      <c r="M60" s="125"/>
      <c r="N60" s="125"/>
      <c r="O60" s="125"/>
      <c r="P60" s="125"/>
    </row>
    <row r="61" spans="1:16">
      <c r="A61" s="125"/>
      <c r="B61" s="125"/>
      <c r="C61" s="125"/>
      <c r="D61" s="125"/>
      <c r="E61" s="125"/>
      <c r="F61" s="125"/>
      <c r="G61" s="125"/>
      <c r="H61" s="125"/>
      <c r="I61" s="125"/>
      <c r="J61" s="125"/>
      <c r="K61" s="125"/>
      <c r="L61" s="125"/>
      <c r="M61" s="125"/>
      <c r="N61" s="125"/>
      <c r="O61" s="125"/>
      <c r="P61" s="125"/>
    </row>
    <row r="62" spans="1:16">
      <c r="A62" s="125"/>
      <c r="B62" s="125"/>
      <c r="C62" s="125"/>
      <c r="D62" s="125"/>
      <c r="E62" s="125"/>
      <c r="F62" s="125"/>
      <c r="G62" s="125"/>
      <c r="H62" s="125"/>
      <c r="I62" s="125"/>
      <c r="J62" s="125"/>
      <c r="K62" s="125"/>
      <c r="L62" s="125"/>
      <c r="M62" s="125"/>
      <c r="N62" s="125"/>
      <c r="O62" s="125"/>
      <c r="P62" s="125"/>
    </row>
    <row r="63" spans="1:16">
      <c r="A63" s="125"/>
      <c r="B63" s="125"/>
      <c r="C63" s="125"/>
      <c r="D63" s="125"/>
      <c r="E63" s="125"/>
      <c r="F63" s="125"/>
      <c r="G63" s="125"/>
      <c r="H63" s="125"/>
      <c r="I63" s="125"/>
      <c r="J63" s="125"/>
      <c r="K63" s="125"/>
      <c r="L63" s="125"/>
      <c r="M63" s="125"/>
      <c r="N63" s="125"/>
      <c r="O63" s="125"/>
      <c r="P63" s="125"/>
    </row>
    <row r="64" spans="1:16">
      <c r="A64" s="125"/>
      <c r="B64" s="125"/>
      <c r="C64" s="125"/>
      <c r="D64" s="125"/>
      <c r="E64" s="125"/>
      <c r="F64" s="125"/>
      <c r="G64" s="125"/>
      <c r="H64" s="125"/>
      <c r="I64" s="125"/>
      <c r="J64" s="125"/>
      <c r="K64" s="125"/>
      <c r="L64" s="125"/>
      <c r="M64" s="125"/>
      <c r="N64" s="125"/>
      <c r="O64" s="125"/>
      <c r="P64" s="125"/>
    </row>
    <row r="65" spans="1:16">
      <c r="A65" s="125"/>
      <c r="B65" s="125"/>
      <c r="C65" s="125"/>
      <c r="D65" s="125"/>
      <c r="E65" s="125"/>
      <c r="F65" s="125"/>
      <c r="G65" s="125"/>
      <c r="H65" s="125"/>
      <c r="I65" s="125"/>
      <c r="J65" s="125"/>
      <c r="K65" s="125"/>
      <c r="L65" s="125"/>
      <c r="M65" s="125"/>
      <c r="N65" s="125"/>
      <c r="O65" s="125"/>
      <c r="P65" s="125"/>
    </row>
    <row r="66" spans="1:16">
      <c r="A66" s="125"/>
      <c r="B66" s="125"/>
      <c r="C66" s="125"/>
      <c r="D66" s="125"/>
      <c r="E66" s="125"/>
      <c r="F66" s="125"/>
      <c r="G66" s="125"/>
      <c r="H66" s="125"/>
      <c r="I66" s="125"/>
      <c r="J66" s="125"/>
      <c r="K66" s="125"/>
      <c r="L66" s="125"/>
      <c r="M66" s="125"/>
      <c r="N66" s="125"/>
      <c r="O66" s="125"/>
      <c r="P66" s="125"/>
    </row>
    <row r="67" spans="1:16">
      <c r="A67" s="125"/>
      <c r="B67" s="125"/>
      <c r="C67" s="125"/>
      <c r="D67" s="125"/>
      <c r="E67" s="125"/>
      <c r="F67" s="125"/>
      <c r="G67" s="125"/>
      <c r="H67" s="125"/>
      <c r="I67" s="125"/>
      <c r="J67" s="125"/>
      <c r="K67" s="125"/>
      <c r="L67" s="125"/>
      <c r="M67" s="125"/>
      <c r="N67" s="125"/>
      <c r="O67" s="125"/>
      <c r="P67" s="125"/>
    </row>
    <row r="68" spans="1:16">
      <c r="A68" s="125"/>
      <c r="B68" s="125"/>
      <c r="C68" s="125"/>
      <c r="D68" s="125"/>
      <c r="E68" s="125"/>
      <c r="F68" s="125"/>
      <c r="G68" s="125"/>
      <c r="H68" s="125"/>
      <c r="I68" s="125"/>
      <c r="J68" s="125"/>
      <c r="K68" s="125"/>
      <c r="L68" s="125"/>
      <c r="M68" s="125"/>
      <c r="N68" s="125"/>
      <c r="O68" s="125"/>
      <c r="P68" s="125"/>
    </row>
    <row r="69" spans="1:16">
      <c r="A69" s="125"/>
      <c r="B69" s="125"/>
      <c r="C69" s="125"/>
      <c r="D69" s="125"/>
      <c r="E69" s="125"/>
      <c r="F69" s="125"/>
      <c r="G69" s="125"/>
      <c r="H69" s="125"/>
      <c r="I69" s="125"/>
      <c r="J69" s="125"/>
      <c r="K69" s="125"/>
      <c r="L69" s="125"/>
      <c r="M69" s="125"/>
      <c r="N69" s="125"/>
      <c r="O69" s="125"/>
      <c r="P69" s="125"/>
    </row>
    <row r="70" spans="1:16">
      <c r="A70" s="125"/>
      <c r="B70" s="125"/>
      <c r="C70" s="125"/>
      <c r="D70" s="125"/>
      <c r="E70" s="125"/>
      <c r="F70" s="125"/>
      <c r="G70" s="125"/>
      <c r="H70" s="125"/>
      <c r="I70" s="125"/>
      <c r="J70" s="125"/>
      <c r="K70" s="125"/>
      <c r="L70" s="125"/>
      <c r="M70" s="125"/>
      <c r="N70" s="125"/>
      <c r="O70" s="125"/>
      <c r="P70" s="125"/>
    </row>
    <row r="71" spans="1:16" ht="39.950000000000003" customHeight="1">
      <c r="A71" s="375" t="s">
        <v>1024</v>
      </c>
      <c r="B71" s="376"/>
      <c r="C71" s="376"/>
      <c r="D71" s="376"/>
      <c r="E71" s="376"/>
      <c r="F71" s="376"/>
      <c r="G71" s="376"/>
      <c r="H71" s="376"/>
      <c r="I71" s="376"/>
      <c r="J71" s="376"/>
      <c r="K71" s="376"/>
      <c r="L71" s="376"/>
      <c r="M71" s="376"/>
      <c r="N71" s="376"/>
      <c r="O71" s="376"/>
      <c r="P71" s="376"/>
    </row>
    <row r="72" spans="1:16" ht="46.5" customHeight="1">
      <c r="A72" s="385" t="s">
        <v>1025</v>
      </c>
      <c r="B72" s="386"/>
      <c r="C72" s="386"/>
      <c r="D72" s="386"/>
      <c r="E72" s="386"/>
      <c r="F72" s="386"/>
      <c r="G72" s="386"/>
      <c r="H72" s="386"/>
      <c r="I72" s="386"/>
      <c r="J72" s="386"/>
      <c r="K72" s="386"/>
      <c r="L72" s="386"/>
      <c r="M72" s="386"/>
      <c r="N72" s="386"/>
      <c r="O72" s="386"/>
      <c r="P72" s="386"/>
    </row>
    <row r="73" spans="1:16" ht="19.5" thickBot="1">
      <c r="A73" s="380" t="s">
        <v>895</v>
      </c>
      <c r="B73" s="188"/>
      <c r="C73" s="188"/>
      <c r="D73" s="188"/>
      <c r="E73" s="188"/>
      <c r="F73" s="188"/>
      <c r="G73" s="188"/>
      <c r="H73" s="188"/>
      <c r="I73" s="188"/>
      <c r="J73" s="188"/>
      <c r="K73" s="188"/>
      <c r="L73" s="188"/>
      <c r="M73" s="188"/>
      <c r="N73" s="188"/>
      <c r="O73" s="188"/>
      <c r="P73" s="188"/>
    </row>
    <row r="74" spans="1:16" ht="84.95" customHeight="1">
      <c r="A74" s="425" t="s">
        <v>261</v>
      </c>
      <c r="B74" s="426"/>
      <c r="C74" s="426"/>
      <c r="D74" s="426"/>
      <c r="E74" s="426"/>
      <c r="F74" s="426"/>
      <c r="G74" s="426"/>
      <c r="H74" s="426"/>
      <c r="I74" s="426"/>
      <c r="J74" s="426"/>
      <c r="K74" s="426"/>
      <c r="L74" s="426"/>
      <c r="M74" s="426"/>
      <c r="N74" s="426"/>
      <c r="O74" s="426"/>
      <c r="P74" s="427"/>
    </row>
    <row r="75" spans="1:16" ht="56.45" customHeight="1">
      <c r="A75" s="393" t="s">
        <v>1036</v>
      </c>
      <c r="B75" s="374"/>
      <c r="C75" s="374"/>
      <c r="D75" s="374"/>
      <c r="E75" s="374"/>
      <c r="F75" s="374"/>
      <c r="G75" s="374"/>
      <c r="H75" s="374"/>
      <c r="I75" s="374"/>
      <c r="J75" s="374"/>
      <c r="K75" s="374"/>
      <c r="L75" s="374"/>
      <c r="M75" s="374"/>
      <c r="N75" s="374"/>
      <c r="O75" s="374"/>
      <c r="P75" s="394"/>
    </row>
    <row r="76" spans="1:16">
      <c r="A76" s="143"/>
      <c r="B76" s="144"/>
      <c r="C76" s="144"/>
      <c r="D76" s="144"/>
      <c r="E76" s="144"/>
      <c r="F76" s="144"/>
      <c r="G76" s="144"/>
      <c r="H76" s="144"/>
      <c r="I76" s="144" t="s">
        <v>595</v>
      </c>
      <c r="J76" s="161">
        <v>0.91100000000000003</v>
      </c>
      <c r="K76" s="144"/>
      <c r="L76" s="144"/>
      <c r="M76" s="144"/>
      <c r="N76" s="144"/>
      <c r="O76" s="144"/>
      <c r="P76" s="145"/>
    </row>
    <row r="77" spans="1:16">
      <c r="A77" s="143"/>
      <c r="B77" s="144"/>
      <c r="C77" s="144"/>
      <c r="D77" s="144"/>
      <c r="E77" s="144"/>
      <c r="F77" s="144"/>
      <c r="G77" s="144"/>
      <c r="H77" s="144"/>
      <c r="I77" s="144" t="s">
        <v>1026</v>
      </c>
      <c r="J77" s="161">
        <v>1.7999999999999999E-2</v>
      </c>
      <c r="K77" s="144"/>
      <c r="L77" s="144"/>
      <c r="M77" s="144"/>
      <c r="N77" s="144"/>
      <c r="O77" s="144"/>
      <c r="P77" s="145"/>
    </row>
    <row r="78" spans="1:16">
      <c r="A78" s="143"/>
      <c r="B78" s="144"/>
      <c r="C78" s="144"/>
      <c r="D78" s="144"/>
      <c r="E78" s="144"/>
      <c r="F78" s="144"/>
      <c r="G78" s="144"/>
      <c r="H78" s="144"/>
      <c r="I78" s="144" t="s">
        <v>1027</v>
      </c>
      <c r="J78" s="161">
        <v>0</v>
      </c>
      <c r="K78" s="144"/>
      <c r="L78" s="144"/>
      <c r="M78" s="144"/>
      <c r="N78" s="144"/>
      <c r="O78" s="144"/>
      <c r="P78" s="145"/>
    </row>
    <row r="79" spans="1:16">
      <c r="A79" s="143"/>
      <c r="B79" s="144"/>
      <c r="C79" s="144"/>
      <c r="D79" s="144"/>
      <c r="E79" s="144"/>
      <c r="F79" s="144"/>
      <c r="G79" s="144"/>
      <c r="H79" s="144"/>
      <c r="I79" s="144" t="s">
        <v>598</v>
      </c>
      <c r="J79" s="161">
        <v>1.7999999999999999E-2</v>
      </c>
      <c r="K79" s="144"/>
      <c r="L79" s="144"/>
      <c r="M79" s="144"/>
      <c r="N79" s="144"/>
      <c r="O79" s="144"/>
      <c r="P79" s="145"/>
    </row>
    <row r="80" spans="1:16">
      <c r="A80" s="143"/>
      <c r="B80" s="144"/>
      <c r="C80" s="144"/>
      <c r="D80" s="144"/>
      <c r="E80" s="144"/>
      <c r="F80" s="144"/>
      <c r="G80" s="144"/>
      <c r="H80" s="144"/>
      <c r="I80" s="144" t="s">
        <v>1028</v>
      </c>
      <c r="J80" s="161">
        <v>3.5999999999999997E-2</v>
      </c>
      <c r="K80" s="144"/>
      <c r="L80" s="144"/>
      <c r="M80" s="144"/>
      <c r="N80" s="144"/>
      <c r="O80" s="144"/>
      <c r="P80" s="145"/>
    </row>
    <row r="81" spans="1:16">
      <c r="A81" s="143"/>
      <c r="B81" s="144"/>
      <c r="C81" s="144"/>
      <c r="D81" s="144"/>
      <c r="E81" s="144"/>
      <c r="F81" s="144"/>
      <c r="G81" s="144"/>
      <c r="H81" s="144"/>
      <c r="I81" s="144" t="s">
        <v>600</v>
      </c>
      <c r="J81" s="161">
        <v>0</v>
      </c>
      <c r="K81" s="144"/>
      <c r="L81" s="144"/>
      <c r="M81" s="144"/>
      <c r="N81" s="144"/>
      <c r="O81" s="144"/>
      <c r="P81" s="145"/>
    </row>
    <row r="82" spans="1:16">
      <c r="A82" s="143"/>
      <c r="B82" s="144"/>
      <c r="C82" s="144"/>
      <c r="D82" s="144"/>
      <c r="E82" s="144"/>
      <c r="F82" s="144"/>
      <c r="G82" s="144"/>
      <c r="H82" s="144"/>
      <c r="I82" s="144" t="s">
        <v>601</v>
      </c>
      <c r="J82" s="161">
        <v>0</v>
      </c>
      <c r="K82" s="144"/>
      <c r="L82" s="144"/>
      <c r="M82" s="144"/>
      <c r="N82" s="144"/>
      <c r="O82" s="144"/>
      <c r="P82" s="145"/>
    </row>
    <row r="83" spans="1:16">
      <c r="A83" s="143"/>
      <c r="B83" s="144"/>
      <c r="C83" s="144"/>
      <c r="D83" s="144"/>
      <c r="E83" s="144"/>
      <c r="F83" s="144"/>
      <c r="G83" s="144"/>
      <c r="H83" s="144"/>
      <c r="I83" s="144" t="s">
        <v>602</v>
      </c>
      <c r="J83" s="161">
        <v>1.7999999999999999E-2</v>
      </c>
      <c r="K83" s="144"/>
      <c r="L83" s="144"/>
      <c r="M83" s="144"/>
      <c r="N83" s="144"/>
      <c r="O83" s="144"/>
      <c r="P83" s="145"/>
    </row>
    <row r="84" spans="1:16">
      <c r="A84" s="143"/>
      <c r="B84" s="144"/>
      <c r="C84" s="144"/>
      <c r="D84" s="144"/>
      <c r="E84" s="144"/>
      <c r="F84" s="144"/>
      <c r="G84" s="144"/>
      <c r="H84" s="144"/>
      <c r="I84" s="144" t="s">
        <v>603</v>
      </c>
      <c r="J84" s="161">
        <v>0</v>
      </c>
      <c r="K84" s="144"/>
      <c r="L84" s="144"/>
      <c r="M84" s="144"/>
      <c r="N84" s="144"/>
      <c r="O84" s="144"/>
      <c r="P84" s="145"/>
    </row>
    <row r="85" spans="1:16">
      <c r="A85" s="143"/>
      <c r="B85" s="144"/>
      <c r="C85" s="144"/>
      <c r="D85" s="144"/>
      <c r="E85" s="144"/>
      <c r="F85" s="144"/>
      <c r="G85" s="144"/>
      <c r="H85" s="144"/>
      <c r="I85" s="144" t="s">
        <v>604</v>
      </c>
      <c r="J85" s="161">
        <v>0</v>
      </c>
      <c r="K85" s="144"/>
      <c r="L85" s="144"/>
      <c r="M85" s="144"/>
      <c r="N85" s="144"/>
      <c r="O85" s="144"/>
      <c r="P85" s="145"/>
    </row>
    <row r="86" spans="1:16">
      <c r="A86" s="143"/>
      <c r="B86" s="144"/>
      <c r="C86" s="144"/>
      <c r="D86" s="144"/>
      <c r="E86" s="144"/>
      <c r="F86" s="144"/>
      <c r="G86" s="144"/>
      <c r="H86" s="144"/>
      <c r="I86" s="144" t="s">
        <v>1029</v>
      </c>
      <c r="J86" s="161">
        <v>0</v>
      </c>
      <c r="K86" s="144"/>
      <c r="L86" s="144"/>
      <c r="M86" s="144"/>
      <c r="N86" s="144"/>
      <c r="O86" s="144"/>
      <c r="P86" s="145"/>
    </row>
    <row r="87" spans="1:16">
      <c r="A87" s="143"/>
      <c r="B87" s="144"/>
      <c r="C87" s="144"/>
      <c r="D87" s="144"/>
      <c r="E87" s="144"/>
      <c r="F87" s="144"/>
      <c r="G87" s="144"/>
      <c r="H87" s="144"/>
      <c r="I87" s="144" t="s">
        <v>606</v>
      </c>
      <c r="J87" s="161">
        <v>0</v>
      </c>
      <c r="K87" s="144"/>
      <c r="L87" s="144"/>
      <c r="M87" s="144"/>
      <c r="N87" s="144"/>
      <c r="O87" s="144"/>
      <c r="P87" s="145"/>
    </row>
    <row r="88" spans="1:16">
      <c r="A88" s="143"/>
      <c r="B88" s="144"/>
      <c r="C88" s="144"/>
      <c r="D88" s="144"/>
      <c r="E88" s="144"/>
      <c r="F88" s="144"/>
      <c r="G88" s="144"/>
      <c r="H88" s="144"/>
      <c r="I88" s="144" t="s">
        <v>607</v>
      </c>
      <c r="J88" s="161">
        <v>1.7999999999999999E-2</v>
      </c>
      <c r="K88" s="144"/>
      <c r="L88" s="144"/>
      <c r="M88" s="144"/>
      <c r="N88" s="144"/>
      <c r="O88" s="144"/>
      <c r="P88" s="145"/>
    </row>
    <row r="89" spans="1:16">
      <c r="A89" s="143"/>
      <c r="B89" s="144"/>
      <c r="C89" s="144"/>
      <c r="D89" s="144"/>
      <c r="E89" s="144"/>
      <c r="F89" s="144"/>
      <c r="G89" s="144"/>
      <c r="H89" s="144"/>
      <c r="I89" s="144" t="s">
        <v>1030</v>
      </c>
      <c r="J89" s="161">
        <v>0</v>
      </c>
      <c r="K89" s="144"/>
      <c r="L89" s="144"/>
      <c r="M89" s="144"/>
      <c r="N89" s="144"/>
      <c r="O89" s="144"/>
      <c r="P89" s="145"/>
    </row>
    <row r="90" spans="1:16">
      <c r="A90" s="143"/>
      <c r="B90" s="144"/>
      <c r="C90" s="144"/>
      <c r="D90" s="144"/>
      <c r="E90" s="144"/>
      <c r="F90" s="144"/>
      <c r="G90" s="144"/>
      <c r="H90" s="144"/>
      <c r="I90" s="144" t="s">
        <v>609</v>
      </c>
      <c r="J90" s="161">
        <v>0</v>
      </c>
      <c r="K90" s="144"/>
      <c r="L90" s="144"/>
      <c r="M90" s="144"/>
      <c r="N90" s="144"/>
      <c r="O90" s="144"/>
      <c r="P90" s="145"/>
    </row>
    <row r="91" spans="1:16">
      <c r="A91" s="143"/>
      <c r="B91" s="144"/>
      <c r="C91" s="144"/>
      <c r="D91" s="144"/>
      <c r="E91" s="144"/>
      <c r="F91" s="144"/>
      <c r="G91" s="144"/>
      <c r="H91" s="144"/>
      <c r="I91" s="144" t="s">
        <v>1031</v>
      </c>
      <c r="J91" s="161">
        <v>0</v>
      </c>
      <c r="K91" s="144"/>
      <c r="L91" s="144"/>
      <c r="M91" s="144"/>
      <c r="N91" s="144"/>
      <c r="O91" s="144"/>
      <c r="P91" s="145"/>
    </row>
    <row r="92" spans="1:16">
      <c r="A92" s="143"/>
      <c r="B92" s="144"/>
      <c r="C92" s="144"/>
      <c r="D92" s="144"/>
      <c r="E92" s="144"/>
      <c r="F92" s="144"/>
      <c r="G92" s="144"/>
      <c r="H92" s="144"/>
      <c r="I92" s="144" t="s">
        <v>1032</v>
      </c>
      <c r="J92" s="161">
        <v>0</v>
      </c>
      <c r="K92" s="144"/>
      <c r="L92" s="144"/>
      <c r="M92" s="144"/>
      <c r="N92" s="144"/>
      <c r="O92" s="144"/>
      <c r="P92" s="145"/>
    </row>
    <row r="93" spans="1:16">
      <c r="A93" s="143"/>
      <c r="B93" s="144"/>
      <c r="C93" s="144"/>
      <c r="D93" s="144"/>
      <c r="E93" s="144"/>
      <c r="F93" s="144"/>
      <c r="G93" s="144"/>
      <c r="H93" s="144"/>
      <c r="I93" s="144" t="s">
        <v>612</v>
      </c>
      <c r="J93" s="161">
        <v>0</v>
      </c>
      <c r="K93" s="144"/>
      <c r="L93" s="144"/>
      <c r="M93" s="144"/>
      <c r="N93" s="144"/>
      <c r="O93" s="144"/>
      <c r="P93" s="145"/>
    </row>
    <row r="94" spans="1:16">
      <c r="A94" s="143"/>
      <c r="B94" s="144"/>
      <c r="C94" s="144"/>
      <c r="D94" s="144"/>
      <c r="E94" s="144"/>
      <c r="F94" s="144"/>
      <c r="G94" s="144"/>
      <c r="H94" s="144"/>
      <c r="I94" s="144" t="s">
        <v>1033</v>
      </c>
      <c r="J94" s="161">
        <v>0</v>
      </c>
      <c r="K94" s="144"/>
      <c r="L94" s="144"/>
      <c r="M94" s="144"/>
      <c r="N94" s="144"/>
      <c r="O94" s="144"/>
      <c r="P94" s="145"/>
    </row>
    <row r="95" spans="1:16">
      <c r="A95" s="143"/>
      <c r="B95" s="144"/>
      <c r="C95" s="144"/>
      <c r="D95" s="144"/>
      <c r="E95" s="144"/>
      <c r="F95" s="144"/>
      <c r="G95" s="144"/>
      <c r="H95" s="144"/>
      <c r="I95" s="144" t="s">
        <v>614</v>
      </c>
      <c r="J95" s="161">
        <v>0</v>
      </c>
      <c r="K95" s="144"/>
      <c r="L95" s="144"/>
      <c r="M95" s="144"/>
      <c r="N95" s="144"/>
      <c r="O95" s="144"/>
      <c r="P95" s="145"/>
    </row>
    <row r="96" spans="1:16">
      <c r="A96" s="143"/>
      <c r="B96" s="144"/>
      <c r="C96" s="144"/>
      <c r="D96" s="144"/>
      <c r="E96" s="144"/>
      <c r="F96" s="144"/>
      <c r="G96" s="144"/>
      <c r="H96" s="144"/>
      <c r="I96" s="144" t="s">
        <v>615</v>
      </c>
      <c r="J96" s="161">
        <v>0</v>
      </c>
      <c r="K96" s="144"/>
      <c r="L96" s="144"/>
      <c r="M96" s="144"/>
      <c r="N96" s="144"/>
      <c r="O96" s="144"/>
      <c r="P96" s="145"/>
    </row>
    <row r="97" spans="1:16">
      <c r="A97" s="143"/>
      <c r="B97" s="144"/>
      <c r="C97" s="144"/>
      <c r="D97" s="144"/>
      <c r="E97" s="144"/>
      <c r="F97" s="144"/>
      <c r="G97" s="144"/>
      <c r="H97" s="144"/>
      <c r="I97" s="144" t="s">
        <v>1034</v>
      </c>
      <c r="J97" s="161">
        <v>0</v>
      </c>
      <c r="K97" s="144"/>
      <c r="L97" s="144"/>
      <c r="M97" s="144"/>
      <c r="N97" s="144"/>
      <c r="O97" s="144"/>
      <c r="P97" s="145"/>
    </row>
    <row r="98" spans="1:16">
      <c r="A98" s="143"/>
      <c r="B98" s="144"/>
      <c r="C98" s="144"/>
      <c r="D98" s="144"/>
      <c r="E98" s="144"/>
      <c r="F98" s="144"/>
      <c r="G98" s="144"/>
      <c r="H98" s="144"/>
      <c r="I98" s="144" t="s">
        <v>617</v>
      </c>
      <c r="J98" s="161">
        <v>0</v>
      </c>
      <c r="K98" s="144"/>
      <c r="L98" s="144"/>
      <c r="M98" s="144"/>
      <c r="N98" s="144"/>
      <c r="O98" s="144"/>
      <c r="P98" s="145"/>
    </row>
    <row r="99" spans="1:16">
      <c r="A99" s="143"/>
      <c r="B99" s="144"/>
      <c r="C99" s="144"/>
      <c r="D99" s="144"/>
      <c r="E99" s="144"/>
      <c r="F99" s="144"/>
      <c r="G99" s="144"/>
      <c r="H99" s="144"/>
      <c r="I99" s="144" t="s">
        <v>618</v>
      </c>
      <c r="J99" s="161">
        <v>1.7999999999999999E-2</v>
      </c>
      <c r="K99" s="144"/>
      <c r="L99" s="144"/>
      <c r="M99" s="144"/>
      <c r="N99" s="144"/>
      <c r="O99" s="144"/>
      <c r="P99" s="145"/>
    </row>
    <row r="100" spans="1:16">
      <c r="A100" s="143"/>
      <c r="B100" s="144"/>
      <c r="C100" s="144"/>
      <c r="D100" s="144"/>
      <c r="E100" s="144"/>
      <c r="F100" s="144"/>
      <c r="G100" s="144"/>
      <c r="H100" s="144"/>
      <c r="I100" s="144" t="s">
        <v>1035</v>
      </c>
      <c r="J100" s="161">
        <v>1.7999999999999999E-2</v>
      </c>
      <c r="K100" s="144"/>
      <c r="L100" s="144"/>
      <c r="M100" s="144"/>
      <c r="N100" s="144"/>
      <c r="O100" s="144"/>
      <c r="P100" s="145"/>
    </row>
    <row r="101" spans="1:16">
      <c r="A101" s="143"/>
      <c r="B101" s="144"/>
      <c r="C101" s="144"/>
      <c r="D101" s="144"/>
      <c r="E101" s="144"/>
      <c r="F101" s="144"/>
      <c r="G101" s="144"/>
      <c r="H101" s="144"/>
      <c r="I101" s="144"/>
      <c r="J101" s="144"/>
      <c r="K101" s="144"/>
      <c r="L101" s="144"/>
      <c r="M101" s="144"/>
      <c r="N101" s="144"/>
      <c r="O101" s="144"/>
      <c r="P101" s="145"/>
    </row>
    <row r="102" spans="1:16">
      <c r="A102" s="143"/>
      <c r="B102" s="144"/>
      <c r="C102" s="144"/>
      <c r="D102" s="144"/>
      <c r="E102" s="144"/>
      <c r="F102" s="144"/>
      <c r="G102" s="144"/>
      <c r="H102" s="144"/>
      <c r="I102" s="144"/>
      <c r="J102" s="144"/>
      <c r="K102" s="144"/>
      <c r="L102" s="144"/>
      <c r="M102" s="144"/>
      <c r="N102" s="144"/>
      <c r="O102" s="144"/>
      <c r="P102" s="145"/>
    </row>
    <row r="103" spans="1:16">
      <c r="A103" s="143"/>
      <c r="B103" s="144"/>
      <c r="C103" s="144"/>
      <c r="D103" s="144"/>
      <c r="E103" s="144"/>
      <c r="F103" s="144"/>
      <c r="G103" s="144"/>
      <c r="H103" s="144"/>
      <c r="I103" s="144"/>
      <c r="J103" s="144"/>
      <c r="K103" s="144"/>
      <c r="L103" s="144"/>
      <c r="M103" s="144"/>
      <c r="N103" s="144"/>
      <c r="O103" s="144"/>
      <c r="P103" s="145"/>
    </row>
    <row r="104" spans="1:16">
      <c r="A104" s="143"/>
      <c r="B104" s="144"/>
      <c r="C104" s="144"/>
      <c r="D104" s="144"/>
      <c r="E104" s="144"/>
      <c r="F104" s="144"/>
      <c r="G104" s="144"/>
      <c r="H104" s="144"/>
      <c r="I104" s="144"/>
      <c r="J104" s="144"/>
      <c r="K104" s="144"/>
      <c r="L104" s="144"/>
      <c r="M104" s="144"/>
      <c r="N104" s="144"/>
      <c r="O104" s="144"/>
      <c r="P104" s="145"/>
    </row>
    <row r="105" spans="1:16">
      <c r="A105" s="143"/>
      <c r="B105" s="144"/>
      <c r="C105" s="144"/>
      <c r="D105" s="144"/>
      <c r="E105" s="144"/>
      <c r="F105" s="144"/>
      <c r="G105" s="144"/>
      <c r="H105" s="144"/>
      <c r="I105" s="144"/>
      <c r="J105" s="144"/>
      <c r="K105" s="144"/>
      <c r="L105" s="144"/>
      <c r="M105" s="144"/>
      <c r="N105" s="144"/>
      <c r="O105" s="144"/>
      <c r="P105" s="145"/>
    </row>
    <row r="106" spans="1:16">
      <c r="A106" s="143"/>
      <c r="B106" s="144"/>
      <c r="C106" s="144"/>
      <c r="D106" s="144"/>
      <c r="E106" s="144"/>
      <c r="F106" s="144"/>
      <c r="G106" s="144"/>
      <c r="H106" s="144"/>
      <c r="I106" s="144"/>
      <c r="J106" s="144"/>
      <c r="K106" s="144"/>
      <c r="L106" s="144"/>
      <c r="M106" s="144"/>
      <c r="N106" s="144"/>
      <c r="O106" s="144"/>
      <c r="P106" s="145"/>
    </row>
    <row r="107" spans="1:16">
      <c r="A107" s="143"/>
      <c r="B107" s="144"/>
      <c r="C107" s="144"/>
      <c r="D107" s="144"/>
      <c r="E107" s="144"/>
      <c r="F107" s="144"/>
      <c r="G107" s="144"/>
      <c r="H107" s="144"/>
      <c r="I107" s="144"/>
      <c r="J107" s="144"/>
      <c r="K107" s="144"/>
      <c r="L107" s="144"/>
      <c r="M107" s="144"/>
      <c r="N107" s="144"/>
      <c r="O107" s="144"/>
      <c r="P107" s="145"/>
    </row>
    <row r="108" spans="1:16">
      <c r="A108" s="143"/>
      <c r="B108" s="144"/>
      <c r="C108" s="144"/>
      <c r="D108" s="144"/>
      <c r="E108" s="144"/>
      <c r="F108" s="144"/>
      <c r="G108" s="144"/>
      <c r="H108" s="144"/>
      <c r="I108" s="144"/>
      <c r="J108" s="144"/>
      <c r="K108" s="144"/>
      <c r="L108" s="144"/>
      <c r="M108" s="144"/>
      <c r="N108" s="144"/>
      <c r="O108" s="144"/>
      <c r="P108" s="145"/>
    </row>
    <row r="109" spans="1:16">
      <c r="A109" s="143"/>
      <c r="B109" s="144"/>
      <c r="C109" s="144"/>
      <c r="D109" s="144"/>
      <c r="E109" s="144"/>
      <c r="F109" s="144"/>
      <c r="G109" s="144"/>
      <c r="H109" s="144"/>
      <c r="I109" s="144"/>
      <c r="J109" s="144"/>
      <c r="K109" s="144"/>
      <c r="L109" s="144"/>
      <c r="M109" s="144"/>
      <c r="N109" s="144"/>
      <c r="O109" s="144"/>
      <c r="P109" s="145"/>
    </row>
    <row r="110" spans="1:16">
      <c r="A110" s="143"/>
      <c r="B110" s="144"/>
      <c r="C110" s="144"/>
      <c r="D110" s="144"/>
      <c r="E110" s="144"/>
      <c r="F110" s="144"/>
      <c r="G110" s="144"/>
      <c r="H110" s="144"/>
      <c r="I110" s="144"/>
      <c r="J110" s="144"/>
      <c r="K110" s="144"/>
      <c r="L110" s="144"/>
      <c r="M110" s="144"/>
      <c r="N110" s="144"/>
      <c r="O110" s="144"/>
      <c r="P110" s="145"/>
    </row>
    <row r="111" spans="1:16">
      <c r="A111" s="143"/>
      <c r="B111" s="144"/>
      <c r="C111" s="144"/>
      <c r="D111" s="144"/>
      <c r="E111" s="144"/>
      <c r="F111" s="144"/>
      <c r="G111" s="144"/>
      <c r="H111" s="144"/>
      <c r="I111" s="144"/>
      <c r="J111" s="144"/>
      <c r="K111" s="144"/>
      <c r="L111" s="144"/>
      <c r="M111" s="144"/>
      <c r="N111" s="144"/>
      <c r="O111" s="144"/>
      <c r="P111" s="145"/>
    </row>
    <row r="112" spans="1:16">
      <c r="A112" s="143"/>
      <c r="B112" s="144"/>
      <c r="C112" s="144"/>
      <c r="D112" s="144"/>
      <c r="E112" s="144"/>
      <c r="F112" s="144"/>
      <c r="G112" s="144"/>
      <c r="H112" s="144"/>
      <c r="I112" s="144"/>
      <c r="J112" s="144"/>
      <c r="K112" s="144"/>
      <c r="L112" s="144"/>
      <c r="M112" s="144"/>
      <c r="N112" s="144"/>
      <c r="O112" s="144"/>
      <c r="P112" s="145"/>
    </row>
    <row r="113" spans="1:16">
      <c r="A113" s="143"/>
      <c r="B113" s="144"/>
      <c r="C113" s="144"/>
      <c r="D113" s="144"/>
      <c r="E113" s="144"/>
      <c r="F113" s="144"/>
      <c r="G113" s="144"/>
      <c r="H113" s="144"/>
      <c r="I113" s="144"/>
      <c r="J113" s="144"/>
      <c r="K113" s="144"/>
      <c r="L113" s="144"/>
      <c r="M113" s="144"/>
      <c r="N113" s="144"/>
      <c r="O113" s="144"/>
      <c r="P113" s="145"/>
    </row>
    <row r="114" spans="1:16">
      <c r="A114" s="143"/>
      <c r="B114" s="144"/>
      <c r="C114" s="144"/>
      <c r="D114" s="144"/>
      <c r="E114" s="144"/>
      <c r="F114" s="144"/>
      <c r="G114" s="144"/>
      <c r="H114" s="144"/>
      <c r="I114" s="144"/>
      <c r="J114" s="144"/>
      <c r="K114" s="144"/>
      <c r="L114" s="144"/>
      <c r="M114" s="144"/>
      <c r="N114" s="144"/>
      <c r="O114" s="144"/>
      <c r="P114" s="145"/>
    </row>
    <row r="115" spans="1:16">
      <c r="A115" s="143"/>
      <c r="B115" s="144"/>
      <c r="C115" s="144"/>
      <c r="D115" s="144"/>
      <c r="E115" s="144"/>
      <c r="F115" s="144"/>
      <c r="G115" s="144"/>
      <c r="H115" s="144"/>
      <c r="I115" s="144"/>
      <c r="J115" s="144"/>
      <c r="K115" s="144"/>
      <c r="L115" s="144"/>
      <c r="M115" s="144"/>
      <c r="N115" s="144"/>
      <c r="O115" s="144"/>
      <c r="P115" s="145"/>
    </row>
    <row r="116" spans="1:16">
      <c r="A116" s="143"/>
      <c r="B116" s="144"/>
      <c r="C116" s="144"/>
      <c r="D116" s="144"/>
      <c r="E116" s="144"/>
      <c r="F116" s="144"/>
      <c r="G116" s="144"/>
      <c r="H116" s="144"/>
      <c r="I116" s="144"/>
      <c r="J116" s="144"/>
      <c r="K116" s="144"/>
      <c r="L116" s="144"/>
      <c r="M116" s="144"/>
      <c r="N116" s="144"/>
      <c r="O116" s="144"/>
      <c r="P116" s="145"/>
    </row>
    <row r="117" spans="1:16">
      <c r="A117" s="143"/>
      <c r="B117" s="144"/>
      <c r="C117" s="144"/>
      <c r="D117" s="144"/>
      <c r="E117" s="144"/>
      <c r="F117" s="144"/>
      <c r="G117" s="144"/>
      <c r="H117" s="144"/>
      <c r="I117" s="144"/>
      <c r="J117" s="144"/>
      <c r="K117" s="144"/>
      <c r="L117" s="144"/>
      <c r="M117" s="144"/>
      <c r="N117" s="144"/>
      <c r="O117" s="144"/>
      <c r="P117" s="145"/>
    </row>
    <row r="118" spans="1:16">
      <c r="A118" s="143"/>
      <c r="B118" s="144"/>
      <c r="C118" s="144"/>
      <c r="D118" s="144"/>
      <c r="E118" s="144"/>
      <c r="F118" s="144"/>
      <c r="G118" s="144"/>
      <c r="H118" s="144"/>
      <c r="I118" s="144"/>
      <c r="J118" s="144"/>
      <c r="K118" s="144"/>
      <c r="L118" s="144"/>
      <c r="M118" s="144"/>
      <c r="N118" s="144"/>
      <c r="O118" s="144"/>
      <c r="P118" s="145"/>
    </row>
    <row r="119" spans="1:16">
      <c r="A119" s="143"/>
      <c r="B119" s="144"/>
      <c r="C119" s="144"/>
      <c r="D119" s="144"/>
      <c r="E119" s="144"/>
      <c r="F119" s="144"/>
      <c r="G119" s="144"/>
      <c r="H119" s="144"/>
      <c r="I119" s="144"/>
      <c r="J119" s="144"/>
      <c r="K119" s="144"/>
      <c r="L119" s="144"/>
      <c r="M119" s="144"/>
      <c r="N119" s="144"/>
      <c r="O119" s="144"/>
      <c r="P119" s="145"/>
    </row>
    <row r="120" spans="1:16">
      <c r="A120" s="143"/>
      <c r="B120" s="144"/>
      <c r="C120" s="144"/>
      <c r="D120" s="144"/>
      <c r="E120" s="144"/>
      <c r="F120" s="144"/>
      <c r="G120" s="144"/>
      <c r="H120" s="144"/>
      <c r="I120" s="144"/>
      <c r="J120" s="144"/>
      <c r="K120" s="144"/>
      <c r="L120" s="144"/>
      <c r="M120" s="144"/>
      <c r="N120" s="144"/>
      <c r="O120" s="144"/>
      <c r="P120" s="145"/>
    </row>
    <row r="121" spans="1:16">
      <c r="A121" s="143"/>
      <c r="B121" s="144"/>
      <c r="C121" s="144"/>
      <c r="D121" s="144"/>
      <c r="E121" s="144"/>
      <c r="F121" s="144"/>
      <c r="G121" s="144"/>
      <c r="H121" s="144"/>
      <c r="I121" s="144"/>
      <c r="J121" s="144"/>
      <c r="K121" s="144"/>
      <c r="L121" s="144"/>
      <c r="M121" s="144"/>
      <c r="N121" s="144"/>
      <c r="O121" s="144"/>
      <c r="P121" s="145"/>
    </row>
    <row r="122" spans="1:16">
      <c r="A122" s="143"/>
      <c r="B122" s="144"/>
      <c r="C122" s="144"/>
      <c r="D122" s="144"/>
      <c r="E122" s="144"/>
      <c r="F122" s="144"/>
      <c r="G122" s="144"/>
      <c r="H122" s="144"/>
      <c r="I122" s="144"/>
      <c r="J122" s="144"/>
      <c r="K122" s="144"/>
      <c r="L122" s="144"/>
      <c r="M122" s="144"/>
      <c r="N122" s="144"/>
      <c r="O122" s="144"/>
      <c r="P122" s="145"/>
    </row>
    <row r="123" spans="1:16">
      <c r="A123" s="143"/>
      <c r="B123" s="144"/>
      <c r="C123" s="144"/>
      <c r="D123" s="144"/>
      <c r="E123" s="144"/>
      <c r="F123" s="144"/>
      <c r="G123" s="144"/>
      <c r="H123" s="144"/>
      <c r="I123" s="144"/>
      <c r="J123" s="144"/>
      <c r="K123" s="144"/>
      <c r="L123" s="144"/>
      <c r="M123" s="144"/>
      <c r="N123" s="144"/>
      <c r="O123" s="144"/>
      <c r="P123" s="145"/>
    </row>
    <row r="124" spans="1:16">
      <c r="A124" s="143"/>
      <c r="B124" s="144"/>
      <c r="C124" s="144"/>
      <c r="D124" s="144"/>
      <c r="E124" s="144"/>
      <c r="F124" s="144"/>
      <c r="G124" s="144"/>
      <c r="H124" s="144"/>
      <c r="I124" s="144"/>
      <c r="J124" s="144"/>
      <c r="K124" s="144"/>
      <c r="L124" s="144"/>
      <c r="M124" s="144"/>
      <c r="N124" s="144"/>
      <c r="O124" s="144"/>
      <c r="P124" s="145"/>
    </row>
    <row r="125" spans="1:16" ht="15.75" thickBot="1">
      <c r="A125" s="147"/>
      <c r="B125" s="148"/>
      <c r="C125" s="148"/>
      <c r="D125" s="148"/>
      <c r="E125" s="148"/>
      <c r="F125" s="148"/>
      <c r="G125" s="148"/>
      <c r="H125" s="148"/>
      <c r="I125" s="148"/>
      <c r="J125" s="148"/>
      <c r="K125" s="148"/>
      <c r="L125" s="148"/>
      <c r="M125" s="148"/>
      <c r="N125" s="148"/>
      <c r="O125" s="148"/>
      <c r="P125" s="149"/>
    </row>
    <row r="126" spans="1:16" ht="23.25" customHeight="1">
      <c r="A126" s="391" t="s">
        <v>1037</v>
      </c>
      <c r="B126" s="392"/>
      <c r="C126" s="392"/>
      <c r="D126" s="392"/>
      <c r="E126" s="392"/>
      <c r="F126" s="392"/>
      <c r="G126" s="392"/>
      <c r="H126" s="392"/>
      <c r="I126" s="392"/>
      <c r="J126" s="392"/>
      <c r="K126" s="392"/>
      <c r="L126" s="392"/>
      <c r="M126" s="392"/>
      <c r="N126" s="392"/>
      <c r="O126" s="392"/>
      <c r="P126" s="392"/>
    </row>
    <row r="127" spans="1:16" ht="18.75">
      <c r="A127" s="380" t="s">
        <v>1022</v>
      </c>
      <c r="B127" s="188"/>
      <c r="C127" s="188"/>
      <c r="D127" s="188"/>
      <c r="E127" s="188"/>
      <c r="F127" s="188"/>
      <c r="G127" s="188"/>
      <c r="H127" s="188"/>
      <c r="I127" s="188"/>
      <c r="J127" s="188"/>
      <c r="K127" s="188"/>
      <c r="L127" s="188"/>
      <c r="M127" s="188"/>
      <c r="N127" s="188"/>
      <c r="O127" s="188"/>
      <c r="P127" s="188"/>
    </row>
    <row r="128" spans="1:16" ht="54.95" customHeight="1">
      <c r="A128" s="377" t="s">
        <v>268</v>
      </c>
      <c r="B128" s="377"/>
      <c r="C128" s="377"/>
      <c r="D128" s="377"/>
      <c r="E128" s="377"/>
      <c r="F128" s="377"/>
      <c r="G128" s="377"/>
      <c r="H128" s="377"/>
      <c r="I128" s="377"/>
      <c r="J128" s="377"/>
      <c r="K128" s="377"/>
      <c r="L128" s="377"/>
      <c r="M128" s="377"/>
      <c r="N128" s="377"/>
      <c r="O128" s="377"/>
      <c r="P128" s="377"/>
    </row>
    <row r="129" spans="1:16">
      <c r="A129" s="125"/>
      <c r="B129" s="125"/>
      <c r="C129" s="125"/>
      <c r="D129" s="125"/>
      <c r="E129" s="125"/>
      <c r="F129" s="125"/>
      <c r="G129" s="125"/>
      <c r="H129" s="125"/>
      <c r="I129" s="125"/>
      <c r="J129" s="125"/>
      <c r="K129" s="125"/>
      <c r="L129" s="125"/>
      <c r="M129" s="125"/>
      <c r="N129" s="125"/>
      <c r="O129" s="125"/>
      <c r="P129" s="125"/>
    </row>
    <row r="130" spans="1:16">
      <c r="A130" s="125"/>
      <c r="B130" s="154">
        <v>0.22</v>
      </c>
      <c r="C130" s="154">
        <v>0.66600000000000004</v>
      </c>
      <c r="D130" s="154">
        <v>0.114</v>
      </c>
      <c r="E130" s="125"/>
      <c r="F130" s="125"/>
      <c r="G130" s="125"/>
      <c r="H130" s="125"/>
      <c r="I130" s="125"/>
      <c r="J130" s="125"/>
      <c r="K130" s="125"/>
      <c r="L130" s="125"/>
      <c r="M130" s="125"/>
      <c r="N130" s="125"/>
      <c r="O130" s="125"/>
      <c r="P130" s="125"/>
    </row>
    <row r="131" spans="1:16">
      <c r="A131" s="125"/>
      <c r="B131" s="154">
        <v>0.4</v>
      </c>
      <c r="C131" s="154">
        <v>0.6</v>
      </c>
      <c r="D131" s="154">
        <v>0</v>
      </c>
      <c r="E131" s="125"/>
      <c r="F131" s="125"/>
      <c r="G131" s="125"/>
      <c r="H131" s="125"/>
      <c r="I131" s="125"/>
      <c r="J131" s="125"/>
      <c r="K131" s="125"/>
      <c r="L131" s="125"/>
      <c r="M131" s="125"/>
      <c r="N131" s="125"/>
      <c r="O131" s="125"/>
      <c r="P131" s="125"/>
    </row>
    <row r="132" spans="1:16">
      <c r="A132" s="125"/>
      <c r="B132" s="125"/>
      <c r="C132" s="125"/>
      <c r="D132" s="125"/>
      <c r="E132" s="125"/>
      <c r="F132" s="125"/>
      <c r="G132" s="125"/>
      <c r="H132" s="125"/>
      <c r="I132" s="125"/>
      <c r="J132" s="125"/>
      <c r="K132" s="125"/>
      <c r="L132" s="125"/>
      <c r="M132" s="125"/>
      <c r="N132" s="125"/>
      <c r="O132" s="125"/>
      <c r="P132" s="125"/>
    </row>
    <row r="133" spans="1:16">
      <c r="A133" s="125"/>
      <c r="B133" s="125"/>
      <c r="C133" s="125"/>
      <c r="D133" s="125"/>
      <c r="E133" s="125"/>
      <c r="F133" s="125"/>
      <c r="G133" s="125"/>
      <c r="H133" s="125"/>
      <c r="I133" s="125"/>
      <c r="J133" s="125"/>
      <c r="K133" s="125"/>
      <c r="L133" s="125"/>
      <c r="M133" s="125"/>
      <c r="N133" s="125"/>
      <c r="O133" s="125"/>
      <c r="P133" s="125"/>
    </row>
    <row r="134" spans="1:16">
      <c r="A134" s="125"/>
      <c r="B134" s="125"/>
      <c r="C134" s="125"/>
      <c r="D134" s="125"/>
      <c r="E134" s="125"/>
      <c r="F134" s="125"/>
      <c r="G134" s="125"/>
      <c r="H134" s="125"/>
      <c r="I134" s="125"/>
      <c r="J134" s="125"/>
      <c r="K134" s="125"/>
      <c r="L134" s="125"/>
      <c r="M134" s="125"/>
      <c r="N134" s="125"/>
      <c r="O134" s="125"/>
      <c r="P134" s="125"/>
    </row>
    <row r="135" spans="1:16">
      <c r="A135" s="125"/>
      <c r="B135" s="125"/>
      <c r="C135" s="125"/>
      <c r="D135" s="125"/>
      <c r="E135" s="125"/>
      <c r="F135" s="125"/>
      <c r="G135" s="125"/>
      <c r="H135" s="125"/>
      <c r="I135" s="125"/>
      <c r="J135" s="125"/>
      <c r="K135" s="125"/>
      <c r="L135" s="125"/>
      <c r="M135" s="125"/>
      <c r="N135" s="125"/>
      <c r="O135" s="125"/>
      <c r="P135" s="125"/>
    </row>
    <row r="136" spans="1:16">
      <c r="A136" s="125"/>
      <c r="B136" s="125"/>
      <c r="C136" s="125"/>
      <c r="D136" s="125"/>
      <c r="E136" s="125"/>
      <c r="F136" s="125"/>
      <c r="G136" s="125"/>
      <c r="H136" s="125"/>
      <c r="I136" s="125"/>
      <c r="J136" s="125"/>
      <c r="K136" s="125"/>
      <c r="L136" s="125"/>
      <c r="M136" s="125"/>
      <c r="N136" s="125"/>
      <c r="O136" s="125"/>
      <c r="P136" s="125"/>
    </row>
    <row r="137" spans="1:16">
      <c r="A137" s="125"/>
      <c r="B137" s="125"/>
      <c r="C137" s="125"/>
      <c r="D137" s="125"/>
      <c r="E137" s="125"/>
      <c r="F137" s="125"/>
      <c r="G137" s="125"/>
      <c r="H137" s="125"/>
      <c r="I137" s="125"/>
      <c r="J137" s="125"/>
      <c r="K137" s="125"/>
      <c r="L137" s="125"/>
      <c r="M137" s="125"/>
      <c r="N137" s="125"/>
      <c r="O137" s="125"/>
      <c r="P137" s="125"/>
    </row>
    <row r="138" spans="1:16">
      <c r="A138" s="125"/>
      <c r="B138" s="125"/>
      <c r="C138" s="125"/>
      <c r="D138" s="125"/>
      <c r="E138" s="125"/>
      <c r="F138" s="125"/>
      <c r="G138" s="125"/>
      <c r="H138" s="125"/>
      <c r="I138" s="125"/>
      <c r="J138" s="125"/>
      <c r="K138" s="125"/>
      <c r="L138" s="125"/>
      <c r="M138" s="125"/>
      <c r="N138" s="125"/>
      <c r="O138" s="125"/>
      <c r="P138" s="125"/>
    </row>
    <row r="139" spans="1:16">
      <c r="A139" s="125"/>
      <c r="B139" s="125"/>
      <c r="C139" s="125"/>
      <c r="D139" s="125"/>
      <c r="E139" s="125"/>
      <c r="F139" s="125"/>
      <c r="G139" s="125"/>
      <c r="H139" s="125"/>
      <c r="I139" s="125"/>
      <c r="J139" s="125"/>
      <c r="K139" s="125"/>
      <c r="L139" s="125"/>
      <c r="M139" s="125"/>
      <c r="N139" s="125"/>
      <c r="O139" s="125"/>
      <c r="P139" s="125"/>
    </row>
    <row r="140" spans="1:16">
      <c r="A140" s="125"/>
      <c r="B140" s="125"/>
      <c r="C140" s="125"/>
      <c r="D140" s="125"/>
      <c r="E140" s="125"/>
      <c r="F140" s="125"/>
      <c r="G140" s="125"/>
      <c r="H140" s="125"/>
      <c r="I140" s="125"/>
      <c r="J140" s="125"/>
      <c r="K140" s="125"/>
      <c r="L140" s="125"/>
      <c r="M140" s="125"/>
      <c r="N140" s="125"/>
      <c r="O140" s="125"/>
      <c r="P140" s="125"/>
    </row>
    <row r="141" spans="1:16">
      <c r="A141" s="125"/>
      <c r="B141" s="125"/>
      <c r="C141" s="125"/>
      <c r="D141" s="125"/>
      <c r="E141" s="125"/>
      <c r="F141" s="125"/>
      <c r="G141" s="125"/>
      <c r="H141" s="125"/>
      <c r="I141" s="125"/>
      <c r="J141" s="125"/>
      <c r="K141" s="125"/>
      <c r="L141" s="125"/>
      <c r="M141" s="125"/>
      <c r="N141" s="125"/>
      <c r="O141" s="125"/>
      <c r="P141" s="125"/>
    </row>
    <row r="142" spans="1:16">
      <c r="A142" s="125"/>
      <c r="B142" s="125"/>
      <c r="C142" s="125"/>
      <c r="D142" s="125"/>
      <c r="E142" s="125"/>
      <c r="F142" s="125"/>
      <c r="G142" s="125"/>
      <c r="H142" s="125"/>
      <c r="I142" s="125"/>
      <c r="J142" s="125"/>
      <c r="K142" s="125"/>
      <c r="L142" s="125"/>
      <c r="M142" s="125"/>
      <c r="N142" s="125"/>
      <c r="O142" s="125"/>
      <c r="P142" s="125"/>
    </row>
    <row r="143" spans="1:16">
      <c r="A143" s="125"/>
      <c r="B143" s="125"/>
      <c r="C143" s="125"/>
      <c r="D143" s="125"/>
      <c r="E143" s="125"/>
      <c r="F143" s="125"/>
      <c r="G143" s="125"/>
      <c r="H143" s="125"/>
      <c r="I143" s="125"/>
      <c r="J143" s="125"/>
      <c r="K143" s="125"/>
      <c r="L143" s="125"/>
      <c r="M143" s="125"/>
      <c r="N143" s="125"/>
      <c r="O143" s="125"/>
      <c r="P143" s="125"/>
    </row>
    <row r="144" spans="1:16">
      <c r="A144" s="125"/>
      <c r="B144" s="125"/>
      <c r="C144" s="125"/>
      <c r="D144" s="125"/>
      <c r="E144" s="125"/>
      <c r="F144" s="125"/>
      <c r="G144" s="125"/>
      <c r="H144" s="125"/>
      <c r="I144" s="125"/>
      <c r="J144" s="125"/>
      <c r="K144" s="125"/>
      <c r="L144" s="125"/>
      <c r="M144" s="125"/>
      <c r="N144" s="125"/>
      <c r="O144" s="125"/>
      <c r="P144" s="125"/>
    </row>
    <row r="145" spans="1:16">
      <c r="A145" s="125"/>
      <c r="B145" s="125"/>
      <c r="C145" s="125"/>
      <c r="D145" s="125"/>
      <c r="E145" s="125"/>
      <c r="F145" s="125"/>
      <c r="G145" s="125"/>
      <c r="H145" s="125"/>
      <c r="I145" s="125"/>
      <c r="J145" s="125"/>
      <c r="K145" s="125"/>
      <c r="L145" s="125"/>
      <c r="M145" s="125"/>
      <c r="N145" s="125"/>
      <c r="O145" s="125"/>
      <c r="P145" s="125"/>
    </row>
    <row r="146" spans="1:16">
      <c r="A146" s="125"/>
      <c r="B146" s="125"/>
      <c r="C146" s="125"/>
      <c r="D146" s="125"/>
      <c r="E146" s="125"/>
      <c r="F146" s="125"/>
      <c r="G146" s="125"/>
      <c r="H146" s="125"/>
      <c r="I146" s="125"/>
      <c r="J146" s="125"/>
      <c r="K146" s="125"/>
      <c r="L146" s="125"/>
      <c r="M146" s="125"/>
      <c r="N146" s="125"/>
      <c r="O146" s="125"/>
      <c r="P146" s="125"/>
    </row>
    <row r="147" spans="1:16">
      <c r="A147" s="125"/>
      <c r="B147" s="125"/>
      <c r="C147" s="125"/>
      <c r="D147" s="125"/>
      <c r="E147" s="125"/>
      <c r="F147" s="125"/>
      <c r="G147" s="125"/>
      <c r="H147" s="125"/>
      <c r="I147" s="125"/>
      <c r="J147" s="125"/>
      <c r="K147" s="125"/>
      <c r="L147" s="125"/>
      <c r="M147" s="125"/>
      <c r="N147" s="125"/>
      <c r="O147" s="125"/>
      <c r="P147" s="125"/>
    </row>
    <row r="148" spans="1:16">
      <c r="A148" s="125"/>
      <c r="B148" s="125"/>
      <c r="C148" s="125"/>
      <c r="D148" s="125"/>
      <c r="E148" s="125"/>
      <c r="F148" s="125"/>
      <c r="G148" s="125"/>
      <c r="H148" s="125"/>
      <c r="I148" s="125"/>
      <c r="J148" s="125"/>
      <c r="K148" s="125"/>
      <c r="L148" s="125"/>
      <c r="M148" s="125"/>
      <c r="N148" s="125"/>
      <c r="O148" s="125"/>
      <c r="P148" s="125"/>
    </row>
    <row r="149" spans="1:16">
      <c r="A149" s="125"/>
      <c r="B149" s="125"/>
      <c r="C149" s="125"/>
      <c r="D149" s="125"/>
      <c r="E149" s="125"/>
      <c r="F149" s="125"/>
      <c r="G149" s="125"/>
      <c r="H149" s="125"/>
      <c r="I149" s="125"/>
      <c r="J149" s="125"/>
      <c r="K149" s="125"/>
      <c r="L149" s="125"/>
      <c r="M149" s="125"/>
      <c r="N149" s="125"/>
      <c r="O149" s="125"/>
      <c r="P149" s="125"/>
    </row>
    <row r="150" spans="1:16">
      <c r="A150" s="125"/>
      <c r="B150" s="125"/>
      <c r="C150" s="125"/>
      <c r="D150" s="125"/>
      <c r="E150" s="125"/>
      <c r="F150" s="125"/>
      <c r="G150" s="125"/>
      <c r="H150" s="125"/>
      <c r="I150" s="125"/>
      <c r="J150" s="125"/>
      <c r="K150" s="125"/>
      <c r="L150" s="125"/>
      <c r="M150" s="125"/>
      <c r="N150" s="125"/>
      <c r="O150" s="125"/>
      <c r="P150" s="125"/>
    </row>
    <row r="151" spans="1:16" ht="23.25" customHeight="1">
      <c r="A151" s="379" t="s">
        <v>1038</v>
      </c>
      <c r="B151" s="371"/>
      <c r="C151" s="371"/>
      <c r="D151" s="371"/>
      <c r="E151" s="371"/>
      <c r="F151" s="371"/>
      <c r="G151" s="371"/>
      <c r="H151" s="371"/>
      <c r="I151" s="371"/>
      <c r="J151" s="371"/>
      <c r="K151" s="371"/>
      <c r="L151" s="371"/>
      <c r="M151" s="371"/>
      <c r="N151" s="371"/>
      <c r="O151" s="371"/>
      <c r="P151" s="371"/>
    </row>
    <row r="152" spans="1:16" ht="18.75">
      <c r="A152" s="380" t="s">
        <v>895</v>
      </c>
      <c r="B152" s="188"/>
      <c r="C152" s="188"/>
      <c r="D152" s="188"/>
      <c r="E152" s="188"/>
      <c r="F152" s="188"/>
      <c r="G152" s="188"/>
      <c r="H152" s="383" t="s">
        <v>896</v>
      </c>
      <c r="I152" s="188"/>
      <c r="J152" s="188"/>
      <c r="K152" s="188"/>
      <c r="L152" s="188"/>
      <c r="M152" s="188"/>
      <c r="N152" s="188"/>
      <c r="O152" s="188"/>
      <c r="P152" s="188"/>
    </row>
    <row r="153" spans="1:16">
      <c r="A153" s="384"/>
      <c r="B153" s="384"/>
      <c r="C153" s="384"/>
      <c r="D153" s="384"/>
      <c r="E153" s="384"/>
      <c r="F153" s="384"/>
      <c r="G153" s="384"/>
      <c r="H153" s="384"/>
      <c r="I153" s="384"/>
      <c r="J153" s="384"/>
      <c r="K153" s="384"/>
      <c r="L153" s="384"/>
      <c r="M153" s="384"/>
      <c r="N153" s="384"/>
      <c r="O153" s="384"/>
      <c r="P153" s="384"/>
    </row>
    <row r="154" spans="1:16">
      <c r="A154" s="125"/>
      <c r="B154" s="125"/>
      <c r="C154" s="125"/>
      <c r="D154" s="125"/>
      <c r="E154" s="125"/>
      <c r="F154" s="125"/>
      <c r="G154" s="125"/>
      <c r="H154" s="125"/>
      <c r="I154" s="125"/>
      <c r="J154" s="125"/>
      <c r="K154" s="125"/>
      <c r="L154" s="125"/>
      <c r="M154" s="125"/>
      <c r="N154" s="125"/>
      <c r="O154" s="125"/>
      <c r="P154" s="125"/>
    </row>
    <row r="155" spans="1:16">
      <c r="A155" s="125"/>
      <c r="B155" s="125">
        <v>0.6607142857142857</v>
      </c>
      <c r="C155" s="125"/>
      <c r="D155" s="125"/>
      <c r="E155" s="125"/>
      <c r="F155" s="125"/>
      <c r="G155" s="125"/>
      <c r="H155" s="125"/>
      <c r="I155" s="125">
        <v>0.85899999999999999</v>
      </c>
      <c r="J155" s="125"/>
      <c r="K155" s="125"/>
      <c r="L155" s="125"/>
      <c r="M155" s="125"/>
      <c r="N155" s="125"/>
      <c r="O155" s="125"/>
      <c r="P155" s="125"/>
    </row>
    <row r="156" spans="1:16">
      <c r="A156" s="125"/>
      <c r="B156" s="125">
        <v>0.3392857142857143</v>
      </c>
      <c r="C156" s="125"/>
      <c r="D156" s="125"/>
      <c r="E156" s="125"/>
      <c r="F156" s="125"/>
      <c r="G156" s="125"/>
      <c r="H156" s="125"/>
      <c r="I156" s="125">
        <v>0.14099999999999999</v>
      </c>
      <c r="J156" s="125"/>
      <c r="K156" s="125"/>
      <c r="L156" s="125"/>
      <c r="M156" s="125"/>
      <c r="N156" s="125"/>
      <c r="O156" s="125"/>
      <c r="P156" s="125"/>
    </row>
    <row r="157" spans="1:16">
      <c r="A157" s="125"/>
      <c r="B157" s="125"/>
      <c r="C157" s="125"/>
      <c r="D157" s="125"/>
      <c r="E157" s="125"/>
      <c r="F157" s="125"/>
      <c r="G157" s="125"/>
      <c r="H157" s="125"/>
      <c r="I157" s="125"/>
      <c r="J157" s="125"/>
      <c r="K157" s="125"/>
      <c r="L157" s="125"/>
      <c r="M157" s="125"/>
      <c r="N157" s="125"/>
      <c r="O157" s="125"/>
      <c r="P157" s="125"/>
    </row>
    <row r="158" spans="1:16">
      <c r="A158" s="125"/>
      <c r="B158" s="125"/>
      <c r="C158" s="125"/>
      <c r="D158" s="125"/>
      <c r="E158" s="125"/>
      <c r="F158" s="125"/>
      <c r="G158" s="125"/>
      <c r="H158" s="125"/>
      <c r="I158" s="125"/>
      <c r="J158" s="125"/>
      <c r="K158" s="125"/>
      <c r="L158" s="125"/>
      <c r="M158" s="125"/>
      <c r="N158" s="125"/>
      <c r="O158" s="125"/>
      <c r="P158" s="125"/>
    </row>
    <row r="159" spans="1:16">
      <c r="A159" s="125"/>
      <c r="B159" s="125"/>
      <c r="C159" s="125"/>
      <c r="D159" s="125"/>
      <c r="E159" s="125"/>
      <c r="F159" s="125"/>
      <c r="G159" s="125"/>
      <c r="H159" s="125"/>
      <c r="I159" s="125"/>
      <c r="J159" s="125"/>
      <c r="K159" s="125"/>
      <c r="L159" s="125"/>
      <c r="M159" s="125"/>
      <c r="N159" s="125"/>
      <c r="O159" s="125"/>
      <c r="P159" s="125"/>
    </row>
    <row r="160" spans="1:16">
      <c r="A160" s="125"/>
      <c r="B160" s="125"/>
      <c r="C160" s="125"/>
      <c r="D160" s="125"/>
      <c r="E160" s="125"/>
      <c r="F160" s="125"/>
      <c r="G160" s="125"/>
      <c r="H160" s="125"/>
      <c r="I160" s="125"/>
      <c r="J160" s="125"/>
      <c r="K160" s="125"/>
      <c r="L160" s="125"/>
      <c r="M160" s="125"/>
      <c r="N160" s="125"/>
      <c r="O160" s="125"/>
      <c r="P160" s="125"/>
    </row>
    <row r="161" spans="1:16">
      <c r="A161" s="125"/>
      <c r="B161" s="125"/>
      <c r="C161" s="125"/>
      <c r="D161" s="125"/>
      <c r="E161" s="125"/>
      <c r="F161" s="125"/>
      <c r="G161" s="125"/>
      <c r="H161" s="125"/>
      <c r="I161" s="125"/>
      <c r="J161" s="125"/>
      <c r="K161" s="125"/>
      <c r="L161" s="125"/>
      <c r="M161" s="125"/>
      <c r="N161" s="125"/>
      <c r="O161" s="125"/>
      <c r="P161" s="125"/>
    </row>
    <row r="162" spans="1:16">
      <c r="A162" s="125"/>
      <c r="B162" s="125"/>
      <c r="C162" s="125"/>
      <c r="D162" s="125"/>
      <c r="E162" s="125"/>
      <c r="F162" s="125"/>
      <c r="G162" s="125"/>
      <c r="H162" s="125"/>
      <c r="I162" s="125"/>
      <c r="J162" s="125"/>
      <c r="K162" s="125"/>
      <c r="L162" s="125"/>
      <c r="M162" s="125"/>
      <c r="N162" s="125"/>
      <c r="O162" s="125"/>
      <c r="P162" s="125"/>
    </row>
    <row r="163" spans="1:16">
      <c r="A163" s="125"/>
      <c r="B163" s="125"/>
      <c r="C163" s="125"/>
      <c r="D163" s="125"/>
      <c r="E163" s="125"/>
      <c r="F163" s="125"/>
      <c r="G163" s="125"/>
      <c r="H163" s="125"/>
      <c r="I163" s="125"/>
      <c r="J163" s="125"/>
      <c r="K163" s="125"/>
      <c r="L163" s="125"/>
      <c r="M163" s="125"/>
      <c r="N163" s="125"/>
      <c r="O163" s="125"/>
      <c r="P163" s="125"/>
    </row>
    <row r="164" spans="1:16">
      <c r="A164" s="125"/>
      <c r="B164" s="125"/>
      <c r="C164" s="125"/>
      <c r="D164" s="125"/>
      <c r="E164" s="125"/>
      <c r="F164" s="125"/>
      <c r="G164" s="125"/>
      <c r="H164" s="125"/>
      <c r="I164" s="125"/>
      <c r="J164" s="125"/>
      <c r="K164" s="125"/>
      <c r="L164" s="125"/>
      <c r="M164" s="125"/>
      <c r="N164" s="125"/>
      <c r="O164" s="125"/>
      <c r="P164" s="125"/>
    </row>
    <row r="165" spans="1:16">
      <c r="A165" s="125"/>
      <c r="B165" s="125"/>
      <c r="C165" s="125"/>
      <c r="D165" s="125"/>
      <c r="E165" s="125"/>
      <c r="F165" s="125"/>
      <c r="G165" s="125"/>
      <c r="H165" s="125"/>
      <c r="I165" s="125"/>
      <c r="J165" s="125"/>
      <c r="K165" s="125"/>
      <c r="L165" s="125"/>
      <c r="M165" s="125"/>
      <c r="N165" s="125"/>
      <c r="O165" s="125"/>
      <c r="P165" s="125"/>
    </row>
    <row r="166" spans="1:16">
      <c r="A166" s="125"/>
      <c r="B166" s="125"/>
      <c r="C166" s="125"/>
      <c r="D166" s="125"/>
      <c r="E166" s="125"/>
      <c r="F166" s="125"/>
      <c r="G166" s="125"/>
      <c r="H166" s="125"/>
      <c r="I166" s="125"/>
      <c r="J166" s="125"/>
      <c r="K166" s="125"/>
      <c r="L166" s="125"/>
      <c r="M166" s="125"/>
      <c r="N166" s="125"/>
      <c r="O166" s="125"/>
      <c r="P166" s="125"/>
    </row>
    <row r="167" spans="1:16">
      <c r="A167" s="125"/>
      <c r="B167" s="125"/>
      <c r="C167" s="125"/>
      <c r="D167" s="125"/>
      <c r="E167" s="125"/>
      <c r="F167" s="125"/>
      <c r="G167" s="125"/>
      <c r="H167" s="125"/>
      <c r="I167" s="125"/>
      <c r="J167" s="125"/>
      <c r="K167" s="125"/>
      <c r="L167" s="125"/>
      <c r="M167" s="125"/>
      <c r="N167" s="125"/>
      <c r="O167" s="125"/>
      <c r="P167" s="125"/>
    </row>
    <row r="168" spans="1:16">
      <c r="A168" s="125"/>
      <c r="B168" s="125"/>
      <c r="C168" s="125"/>
      <c r="D168" s="125"/>
      <c r="E168" s="125"/>
      <c r="F168" s="125"/>
      <c r="G168" s="125"/>
      <c r="H168" s="125"/>
      <c r="I168" s="125"/>
      <c r="J168" s="125"/>
      <c r="K168" s="125"/>
      <c r="L168" s="125"/>
      <c r="M168" s="125"/>
      <c r="N168" s="125"/>
      <c r="O168" s="125"/>
      <c r="P168" s="125"/>
    </row>
    <row r="169" spans="1:16">
      <c r="A169" s="125"/>
      <c r="B169" s="125"/>
      <c r="C169" s="125"/>
      <c r="D169" s="125"/>
      <c r="E169" s="125"/>
      <c r="F169" s="125"/>
      <c r="G169" s="125"/>
      <c r="H169" s="125"/>
      <c r="I169" s="125"/>
      <c r="J169" s="125"/>
      <c r="K169" s="125"/>
      <c r="L169" s="125"/>
      <c r="M169" s="125"/>
      <c r="N169" s="125"/>
      <c r="O169" s="125"/>
      <c r="P169" s="125"/>
    </row>
    <row r="170" spans="1:16">
      <c r="A170" s="125"/>
      <c r="B170" s="125"/>
      <c r="C170" s="125"/>
      <c r="D170" s="125"/>
      <c r="E170" s="125"/>
      <c r="F170" s="125"/>
      <c r="G170" s="125"/>
      <c r="H170" s="125"/>
      <c r="I170" s="125"/>
      <c r="J170" s="125"/>
      <c r="K170" s="125"/>
      <c r="L170" s="125"/>
      <c r="M170" s="125"/>
      <c r="N170" s="125"/>
      <c r="O170" s="125"/>
      <c r="P170" s="125"/>
    </row>
    <row r="171" spans="1:16">
      <c r="A171" s="125"/>
      <c r="B171" s="125"/>
      <c r="C171" s="125"/>
      <c r="D171" s="125"/>
      <c r="E171" s="125"/>
      <c r="F171" s="125"/>
      <c r="G171" s="125"/>
      <c r="H171" s="125"/>
      <c r="I171" s="125"/>
      <c r="J171" s="125"/>
      <c r="K171" s="125"/>
      <c r="L171" s="125"/>
      <c r="M171" s="125"/>
      <c r="N171" s="125"/>
      <c r="O171" s="125"/>
      <c r="P171" s="125"/>
    </row>
    <row r="172" spans="1:16" ht="46.5" customHeight="1">
      <c r="A172" s="379" t="s">
        <v>1039</v>
      </c>
      <c r="B172" s="371"/>
      <c r="C172" s="371"/>
      <c r="D172" s="371"/>
      <c r="E172" s="371"/>
      <c r="F172" s="371"/>
      <c r="G172" s="371"/>
      <c r="H172" s="371"/>
      <c r="I172" s="371"/>
      <c r="J172" s="371"/>
      <c r="K172" s="371"/>
      <c r="L172" s="371"/>
      <c r="M172" s="371"/>
      <c r="N172" s="371"/>
      <c r="O172" s="371"/>
      <c r="P172" s="371"/>
    </row>
    <row r="173" spans="1:16" ht="18.75">
      <c r="A173" s="380" t="s">
        <v>1040</v>
      </c>
      <c r="B173" s="215"/>
      <c r="C173" s="215"/>
      <c r="D173" s="215"/>
      <c r="E173" s="215"/>
      <c r="F173" s="215"/>
      <c r="G173" s="215"/>
      <c r="H173" s="188"/>
      <c r="I173" s="188"/>
      <c r="J173" s="188"/>
      <c r="K173" s="188"/>
      <c r="L173" s="188"/>
      <c r="M173" s="188"/>
      <c r="N173" s="188"/>
      <c r="O173" s="188"/>
      <c r="P173" s="188"/>
    </row>
    <row r="174" spans="1:16" ht="84.95" customHeight="1">
      <c r="A174" s="377" t="s">
        <v>274</v>
      </c>
      <c r="B174" s="401"/>
      <c r="C174" s="401"/>
      <c r="D174" s="401"/>
      <c r="E174" s="401"/>
      <c r="F174" s="401"/>
      <c r="G174" s="401"/>
      <c r="H174" s="401"/>
      <c r="I174" s="401"/>
      <c r="J174" s="401"/>
      <c r="K174" s="401"/>
      <c r="L174" s="401"/>
      <c r="M174" s="401"/>
      <c r="N174" s="401"/>
      <c r="O174" s="401"/>
      <c r="P174" s="401"/>
    </row>
    <row r="175" spans="1:16">
      <c r="A175" s="125"/>
      <c r="B175" s="125"/>
      <c r="C175" s="125"/>
      <c r="D175" s="125"/>
      <c r="E175" s="125"/>
      <c r="F175" s="125"/>
      <c r="G175" s="125"/>
      <c r="H175" s="125"/>
      <c r="I175" s="125"/>
      <c r="J175" s="125"/>
      <c r="K175" s="125"/>
      <c r="L175" s="125"/>
      <c r="M175" s="125"/>
      <c r="N175" s="125"/>
      <c r="O175" s="125"/>
      <c r="P175" s="125"/>
    </row>
    <row r="176" spans="1:16">
      <c r="A176" s="125"/>
      <c r="B176" s="125"/>
      <c r="C176" s="125"/>
      <c r="D176" s="125"/>
      <c r="E176" s="125"/>
      <c r="F176" s="125"/>
      <c r="G176" s="125"/>
      <c r="H176" s="125"/>
      <c r="I176" s="125" t="s">
        <v>630</v>
      </c>
      <c r="J176" s="125">
        <v>0.11799999999999999</v>
      </c>
      <c r="K176" s="125">
        <v>5.4054054054054057E-2</v>
      </c>
      <c r="L176" s="125"/>
      <c r="M176" s="125"/>
      <c r="N176" s="125"/>
      <c r="O176" s="125"/>
      <c r="P176" s="125"/>
    </row>
    <row r="177" spans="1:16">
      <c r="A177" s="125"/>
      <c r="B177" s="125"/>
      <c r="C177" s="125"/>
      <c r="D177" s="125"/>
      <c r="E177" s="125"/>
      <c r="F177" s="125"/>
      <c r="G177" s="125"/>
      <c r="H177" s="125"/>
      <c r="I177" s="125" t="s">
        <v>391</v>
      </c>
      <c r="J177" s="125">
        <v>2.4E-2</v>
      </c>
      <c r="K177" s="125">
        <v>0</v>
      </c>
      <c r="L177" s="125"/>
      <c r="M177" s="125"/>
      <c r="N177" s="125"/>
      <c r="O177" s="125"/>
      <c r="P177" s="125"/>
    </row>
    <row r="178" spans="1:16">
      <c r="A178" s="125"/>
      <c r="B178" s="125"/>
      <c r="C178" s="125"/>
      <c r="D178" s="125"/>
      <c r="E178" s="125"/>
      <c r="F178" s="125"/>
      <c r="G178" s="125"/>
      <c r="H178" s="125"/>
      <c r="I178" s="125" t="s">
        <v>1043</v>
      </c>
      <c r="J178" s="125">
        <v>0.70499999999999996</v>
      </c>
      <c r="K178" s="125">
        <v>0.72972972972972971</v>
      </c>
      <c r="L178" s="125"/>
      <c r="M178" s="125"/>
      <c r="N178" s="125"/>
      <c r="O178" s="125"/>
      <c r="P178" s="125"/>
    </row>
    <row r="179" spans="1:16">
      <c r="A179" s="125"/>
      <c r="B179" s="125"/>
      <c r="C179" s="125"/>
      <c r="D179" s="125"/>
      <c r="E179" s="125"/>
      <c r="F179" s="125"/>
      <c r="G179" s="125"/>
      <c r="H179" s="125"/>
      <c r="I179" s="125" t="s">
        <v>1042</v>
      </c>
      <c r="J179" s="125">
        <v>0.60199999999999998</v>
      </c>
      <c r="K179" s="125">
        <v>0.72972972972972971</v>
      </c>
      <c r="L179" s="125"/>
      <c r="M179" s="125"/>
      <c r="N179" s="125"/>
      <c r="O179" s="125"/>
      <c r="P179" s="125"/>
    </row>
    <row r="180" spans="1:16">
      <c r="A180" s="125"/>
      <c r="B180" s="125"/>
      <c r="C180" s="125"/>
      <c r="D180" s="125"/>
      <c r="E180" s="125"/>
      <c r="F180" s="125"/>
      <c r="G180" s="125"/>
      <c r="H180" s="125"/>
      <c r="I180" s="125" t="s">
        <v>627</v>
      </c>
      <c r="J180" s="125">
        <v>0.499</v>
      </c>
      <c r="K180" s="125">
        <v>0.59459459459459463</v>
      </c>
      <c r="L180" s="125"/>
      <c r="M180" s="125"/>
      <c r="N180" s="125"/>
      <c r="O180" s="125"/>
      <c r="P180" s="125"/>
    </row>
    <row r="181" spans="1:16">
      <c r="A181" s="125"/>
      <c r="B181" s="125"/>
      <c r="C181" s="125"/>
      <c r="D181" s="125"/>
      <c r="E181" s="125"/>
      <c r="F181" s="125"/>
      <c r="G181" s="125"/>
      <c r="H181" s="125"/>
      <c r="I181" s="125" t="s">
        <v>1041</v>
      </c>
      <c r="J181" s="125">
        <v>0.318</v>
      </c>
      <c r="K181" s="125">
        <v>0.24324324324324326</v>
      </c>
      <c r="L181" s="125"/>
      <c r="M181" s="125"/>
      <c r="N181" s="125"/>
      <c r="O181" s="125"/>
      <c r="P181" s="125"/>
    </row>
    <row r="182" spans="1:16">
      <c r="A182" s="125"/>
      <c r="B182" s="125"/>
      <c r="C182" s="125"/>
      <c r="D182" s="125"/>
      <c r="E182" s="125"/>
      <c r="F182" s="125"/>
      <c r="G182" s="125"/>
      <c r="H182" s="125"/>
      <c r="I182" s="125"/>
      <c r="J182" s="125"/>
      <c r="K182" s="125"/>
      <c r="L182" s="125"/>
      <c r="M182" s="125"/>
      <c r="N182" s="125"/>
      <c r="O182" s="125"/>
      <c r="P182" s="125"/>
    </row>
    <row r="183" spans="1:16">
      <c r="A183" s="125"/>
      <c r="B183" s="125"/>
      <c r="C183" s="125"/>
      <c r="D183" s="125"/>
      <c r="E183" s="125"/>
      <c r="F183" s="125"/>
      <c r="G183" s="125"/>
      <c r="H183" s="125"/>
      <c r="I183" s="125"/>
      <c r="J183" s="125"/>
      <c r="K183" s="125"/>
      <c r="L183" s="125"/>
      <c r="M183" s="125"/>
      <c r="N183" s="125"/>
      <c r="O183" s="125"/>
      <c r="P183" s="125"/>
    </row>
    <row r="184" spans="1:16">
      <c r="A184" s="125"/>
      <c r="B184" s="125"/>
      <c r="C184" s="125"/>
      <c r="D184" s="125"/>
      <c r="E184" s="125"/>
      <c r="F184" s="125"/>
      <c r="G184" s="125"/>
      <c r="H184" s="125"/>
      <c r="I184" s="125"/>
      <c r="J184" s="125"/>
      <c r="K184" s="125"/>
      <c r="L184" s="125"/>
      <c r="M184" s="125"/>
      <c r="N184" s="125"/>
      <c r="O184" s="125"/>
      <c r="P184" s="125"/>
    </row>
    <row r="185" spans="1:16">
      <c r="A185" s="125"/>
      <c r="B185" s="125"/>
      <c r="C185" s="125"/>
      <c r="D185" s="125"/>
      <c r="E185" s="125"/>
      <c r="F185" s="125"/>
      <c r="G185" s="125"/>
      <c r="H185" s="125"/>
      <c r="I185" s="125"/>
      <c r="J185" s="125"/>
      <c r="K185" s="125"/>
      <c r="L185" s="125"/>
      <c r="M185" s="125"/>
      <c r="N185" s="125"/>
      <c r="O185" s="125"/>
      <c r="P185" s="125"/>
    </row>
    <row r="186" spans="1:16">
      <c r="A186" s="125"/>
      <c r="B186" s="125"/>
      <c r="C186" s="125"/>
      <c r="D186" s="125"/>
      <c r="E186" s="125"/>
      <c r="F186" s="125"/>
      <c r="G186" s="125"/>
      <c r="H186" s="125"/>
      <c r="I186" s="125"/>
      <c r="J186" s="125"/>
      <c r="K186" s="125"/>
      <c r="L186" s="125"/>
      <c r="M186" s="125"/>
      <c r="N186" s="125"/>
      <c r="O186" s="125"/>
      <c r="P186" s="125"/>
    </row>
    <row r="187" spans="1:16">
      <c r="A187" s="125"/>
      <c r="B187" s="125"/>
      <c r="C187" s="125"/>
      <c r="D187" s="125"/>
      <c r="E187" s="125"/>
      <c r="F187" s="125"/>
      <c r="G187" s="125"/>
      <c r="H187" s="125"/>
      <c r="I187" s="125"/>
      <c r="J187" s="125"/>
      <c r="K187" s="125"/>
      <c r="L187" s="125"/>
      <c r="M187" s="125"/>
      <c r="N187" s="125"/>
      <c r="O187" s="125"/>
      <c r="P187" s="125"/>
    </row>
    <row r="188" spans="1:16">
      <c r="A188" s="125"/>
      <c r="B188" s="125"/>
      <c r="C188" s="125"/>
      <c r="D188" s="125"/>
      <c r="E188" s="125"/>
      <c r="F188" s="125"/>
      <c r="G188" s="125"/>
      <c r="H188" s="125"/>
      <c r="I188" s="125"/>
      <c r="J188" s="125"/>
      <c r="K188" s="125"/>
      <c r="L188" s="125"/>
      <c r="M188" s="125"/>
      <c r="N188" s="125"/>
      <c r="O188" s="125"/>
      <c r="P188" s="125"/>
    </row>
    <row r="189" spans="1:16">
      <c r="A189" s="125"/>
      <c r="B189" s="125"/>
      <c r="C189" s="125"/>
      <c r="D189" s="125"/>
      <c r="E189" s="125"/>
      <c r="F189" s="125"/>
      <c r="G189" s="125"/>
      <c r="H189" s="125"/>
      <c r="I189" s="125"/>
      <c r="J189" s="125"/>
      <c r="K189" s="125"/>
      <c r="L189" s="125"/>
      <c r="M189" s="125"/>
      <c r="N189" s="125"/>
      <c r="O189" s="125"/>
      <c r="P189" s="125"/>
    </row>
    <row r="190" spans="1:16">
      <c r="A190" s="125"/>
      <c r="B190" s="125"/>
      <c r="C190" s="125"/>
      <c r="D190" s="125"/>
      <c r="E190" s="125"/>
      <c r="F190" s="125"/>
      <c r="G190" s="125"/>
      <c r="H190" s="125"/>
      <c r="I190" s="125"/>
      <c r="J190" s="125"/>
      <c r="K190" s="125"/>
      <c r="L190" s="125"/>
      <c r="M190" s="125"/>
      <c r="N190" s="125"/>
      <c r="O190" s="125"/>
      <c r="P190" s="125"/>
    </row>
    <row r="191" spans="1:16">
      <c r="A191" s="125"/>
      <c r="B191" s="125"/>
      <c r="C191" s="125"/>
      <c r="D191" s="125"/>
      <c r="E191" s="125"/>
      <c r="F191" s="125"/>
      <c r="G191" s="125"/>
      <c r="H191" s="125"/>
      <c r="I191" s="125"/>
      <c r="J191" s="125"/>
      <c r="K191" s="125"/>
      <c r="L191" s="125"/>
      <c r="M191" s="125"/>
      <c r="N191" s="125"/>
      <c r="O191" s="125"/>
      <c r="P191" s="125"/>
    </row>
    <row r="192" spans="1:16">
      <c r="A192" s="125"/>
      <c r="B192" s="125"/>
      <c r="C192" s="125"/>
      <c r="D192" s="125"/>
      <c r="E192" s="125"/>
      <c r="F192" s="125"/>
      <c r="G192" s="125"/>
      <c r="H192" s="125"/>
      <c r="I192" s="125"/>
      <c r="J192" s="125"/>
      <c r="K192" s="125"/>
      <c r="L192" s="125"/>
      <c r="M192" s="125"/>
      <c r="N192" s="125"/>
      <c r="O192" s="125"/>
      <c r="P192" s="125"/>
    </row>
    <row r="193" spans="1:16">
      <c r="A193" s="125"/>
      <c r="B193" s="125"/>
      <c r="C193" s="125"/>
      <c r="D193" s="125"/>
      <c r="E193" s="125"/>
      <c r="F193" s="125"/>
      <c r="G193" s="125"/>
      <c r="H193" s="125"/>
      <c r="I193" s="125"/>
      <c r="J193" s="125"/>
      <c r="K193" s="125"/>
      <c r="L193" s="125"/>
      <c r="M193" s="125"/>
      <c r="N193" s="125"/>
      <c r="O193" s="125"/>
      <c r="P193" s="125"/>
    </row>
    <row r="194" spans="1:16">
      <c r="A194" s="142"/>
      <c r="B194" s="125"/>
      <c r="C194" s="125"/>
      <c r="D194" s="125"/>
      <c r="E194" s="125"/>
      <c r="F194" s="125"/>
      <c r="G194" s="125"/>
      <c r="H194" s="125"/>
      <c r="I194" s="125"/>
      <c r="J194" s="125"/>
      <c r="K194" s="125"/>
      <c r="L194" s="125"/>
      <c r="M194" s="125"/>
      <c r="N194" s="125"/>
      <c r="O194" s="125"/>
      <c r="P194" s="125"/>
    </row>
    <row r="195" spans="1:16" ht="39.950000000000003" customHeight="1">
      <c r="A195" s="375" t="s">
        <v>1044</v>
      </c>
      <c r="B195" s="376"/>
      <c r="C195" s="376"/>
      <c r="D195" s="376"/>
      <c r="E195" s="376"/>
      <c r="F195" s="376"/>
      <c r="G195" s="376"/>
      <c r="H195" s="376"/>
      <c r="I195" s="376"/>
      <c r="J195" s="376"/>
      <c r="K195" s="376"/>
      <c r="L195" s="376"/>
      <c r="M195" s="376"/>
      <c r="N195" s="376"/>
      <c r="O195" s="376"/>
      <c r="P195" s="376"/>
    </row>
    <row r="196" spans="1:16" ht="54.95" customHeight="1">
      <c r="A196" s="381" t="s">
        <v>1045</v>
      </c>
      <c r="B196" s="376"/>
      <c r="C196" s="376"/>
      <c r="D196" s="376"/>
      <c r="E196" s="376"/>
      <c r="F196" s="376"/>
      <c r="G196" s="376"/>
      <c r="H196" s="376"/>
      <c r="I196" s="376"/>
      <c r="J196" s="376"/>
      <c r="K196" s="376"/>
      <c r="L196" s="376"/>
      <c r="M196" s="376"/>
      <c r="N196" s="376"/>
      <c r="O196" s="376"/>
      <c r="P196" s="376"/>
    </row>
    <row r="197" spans="1:16" ht="45" customHeight="1">
      <c r="A197" s="370" t="s">
        <v>956</v>
      </c>
      <c r="B197" s="371"/>
      <c r="C197" s="371"/>
      <c r="D197" s="371"/>
      <c r="E197" s="371"/>
      <c r="F197" s="371"/>
      <c r="G197" s="371"/>
      <c r="H197" s="371"/>
      <c r="I197" s="371"/>
      <c r="J197" s="371"/>
      <c r="K197" s="371"/>
      <c r="L197" s="371"/>
      <c r="M197" s="371"/>
      <c r="N197" s="371"/>
      <c r="O197" s="371"/>
      <c r="P197" s="371"/>
    </row>
    <row r="199" spans="1:16" ht="30" customHeight="1">
      <c r="A199" s="370" t="s">
        <v>929</v>
      </c>
      <c r="B199" s="371"/>
      <c r="C199" s="371"/>
      <c r="D199" s="371"/>
      <c r="E199" s="371"/>
      <c r="F199" s="371"/>
      <c r="G199" s="371"/>
      <c r="H199" s="371"/>
      <c r="I199" s="371"/>
      <c r="J199" s="371"/>
      <c r="K199" s="371"/>
      <c r="L199" s="371"/>
      <c r="M199" s="371"/>
      <c r="N199" s="371"/>
      <c r="O199" s="371"/>
      <c r="P199" s="371"/>
    </row>
  </sheetData>
  <sheetProtection algorithmName="SHA-512" hashValue="DB0uOnJjpOYeCsdOoUwh1Y20JtbMWjbABPcNLTnJj1Q3qHBLHE9Lzt5p/mLz7U5k57Im75/dvyjagrtkn2favA==" saltValue="kjfW+CP60LfkBixHmFbfeQ==" spinCount="100000" sheet="1" objects="1" scenarios="1"/>
  <sortState xmlns:xlrd2="http://schemas.microsoft.com/office/spreadsheetml/2017/richdata2" ref="I178:K181">
    <sortCondition descending="1" ref="K178:K181"/>
  </sortState>
  <mergeCells count="38">
    <mergeCell ref="A50:P50"/>
    <mergeCell ref="A2:P2"/>
    <mergeCell ref="B4:G4"/>
    <mergeCell ref="A9:P9"/>
    <mergeCell ref="A10:G10"/>
    <mergeCell ref="A11:G11"/>
    <mergeCell ref="H10:P10"/>
    <mergeCell ref="H11:P11"/>
    <mergeCell ref="A30:P30"/>
    <mergeCell ref="A31:G31"/>
    <mergeCell ref="A32:G32"/>
    <mergeCell ref="H31:P31"/>
    <mergeCell ref="H32:P32"/>
    <mergeCell ref="A127:P127"/>
    <mergeCell ref="A51:P51"/>
    <mergeCell ref="A52:G52"/>
    <mergeCell ref="A53:G53"/>
    <mergeCell ref="H52:P52"/>
    <mergeCell ref="H53:P53"/>
    <mergeCell ref="A71:P71"/>
    <mergeCell ref="A72:P72"/>
    <mergeCell ref="A73:P73"/>
    <mergeCell ref="A74:P74"/>
    <mergeCell ref="A75:P75"/>
    <mergeCell ref="A126:P126"/>
    <mergeCell ref="A128:P128"/>
    <mergeCell ref="A151:P151"/>
    <mergeCell ref="A152:G152"/>
    <mergeCell ref="A153:G153"/>
    <mergeCell ref="H152:P152"/>
    <mergeCell ref="H153:P153"/>
    <mergeCell ref="A197:P197"/>
    <mergeCell ref="A199:P199"/>
    <mergeCell ref="A172:P172"/>
    <mergeCell ref="A173:P173"/>
    <mergeCell ref="A174:P174"/>
    <mergeCell ref="A195:P195"/>
    <mergeCell ref="A196:P196"/>
  </mergeCells>
  <hyperlinks>
    <hyperlink ref="A50:P50" location="'Comments &amp; Best Practices'!A268" display="If your suppliers described where they need more time in the time and action calendar, click here to view." xr:uid="{DC59B097-6EC0-420F-A58A-719C399967B3}"/>
    <hyperlink ref="A71:P71" location="'Comments &amp; Best Practices'!A273" display="If your suppliers described where they need more time in the order terms, click here to view." xr:uid="{38A18C42-E94B-48CA-A422-AACF709CFDD2}"/>
    <hyperlink ref="A195:P195" location="'Comments &amp; Best Practices'!A277" display="If your suppliers indicated &quot;Other&quot; comments, click here to view." xr:uid="{306683F6-A7F3-4B7E-B96E-3DDBADDFDA65}"/>
    <hyperlink ref="A196:P196" location="'Comments &amp; Best Practices'!A281" display="To view additional feedback about poor practices or suggestions offered by your suppliers for how your company could improve on Management of the Purchasing Process, click here." xr:uid="{8C34943E-DC80-4565-944B-D03173CFDCFD}"/>
  </hyperlinks>
  <pageMargins left="0.7" right="0.7" top="0.75" bottom="0.75" header="0.3" footer="0.3"/>
  <pageSetup fitToHeight="0" orientation="portrait" r:id="rId1"/>
  <headerFooter>
    <oddFooter>&amp;C&amp;"-,Bold"&amp;K74993DCopyright 2023 Better Buying™ * info@betterbuying * www.betterbuying.org</oddFooter>
  </headerFooter>
  <rowBreaks count="6" manualBreakCount="6">
    <brk id="29" max="16383" man="1"/>
    <brk id="50" max="16383" man="1"/>
    <brk id="71" max="16383" man="1"/>
    <brk id="125" max="16383" man="1"/>
    <brk id="150" max="16383" man="1"/>
    <brk id="171" max="16383" man="1"/>
  </rowBreaks>
  <drawing r:id="rId2"/>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942DA-CB8E-41ED-AD22-03BBD50CBF13}">
  <sheetPr>
    <pageSetUpPr fitToPage="1"/>
  </sheetPr>
  <dimension ref="A1:P350"/>
  <sheetViews>
    <sheetView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c r="A1" s="123"/>
      <c r="B1" s="8"/>
      <c r="C1" s="9"/>
      <c r="D1" s="9"/>
      <c r="E1" s="9"/>
      <c r="F1" s="9"/>
      <c r="G1" s="9"/>
      <c r="H1" s="9"/>
      <c r="I1" s="9"/>
      <c r="J1" s="9"/>
      <c r="K1" s="9"/>
      <c r="L1" s="9"/>
      <c r="M1" s="9"/>
      <c r="N1" s="9"/>
      <c r="O1" s="9"/>
      <c r="P1" s="9"/>
    </row>
    <row r="2" spans="1:16" ht="23.25">
      <c r="A2" s="398" t="s">
        <v>18</v>
      </c>
      <c r="B2" s="398"/>
      <c r="C2" s="398"/>
      <c r="D2" s="398"/>
      <c r="E2" s="398"/>
      <c r="F2" s="398"/>
      <c r="G2" s="398"/>
      <c r="H2" s="398"/>
      <c r="I2" s="398"/>
      <c r="J2" s="398"/>
      <c r="K2" s="398"/>
      <c r="L2" s="398"/>
      <c r="M2" s="398"/>
      <c r="N2" s="398"/>
      <c r="O2" s="398"/>
      <c r="P2" s="398"/>
    </row>
    <row r="4" spans="1:16" ht="42.95" customHeight="1">
      <c r="B4" s="399" t="s">
        <v>894</v>
      </c>
      <c r="C4" s="400"/>
      <c r="D4" s="400"/>
      <c r="E4" s="400"/>
      <c r="F4" s="400"/>
      <c r="G4" s="400"/>
      <c r="H4" s="139" t="s">
        <v>893</v>
      </c>
      <c r="K4" s="141">
        <v>80</v>
      </c>
      <c r="L4" s="141">
        <v>63</v>
      </c>
      <c r="M4" s="141">
        <v>71.8</v>
      </c>
      <c r="N4" s="141">
        <v>73.55</v>
      </c>
    </row>
    <row r="5" spans="1:16" ht="23.25">
      <c r="H5" s="140">
        <v>80</v>
      </c>
      <c r="K5" s="141"/>
      <c r="L5" s="141">
        <v>5</v>
      </c>
      <c r="M5" s="141">
        <v>5</v>
      </c>
      <c r="N5" s="141">
        <v>5</v>
      </c>
    </row>
    <row r="9" spans="1:16" ht="23.25" customHeight="1">
      <c r="A9" s="379" t="s">
        <v>1046</v>
      </c>
      <c r="B9" s="371"/>
      <c r="C9" s="371"/>
      <c r="D9" s="371"/>
      <c r="E9" s="371"/>
      <c r="F9" s="371"/>
      <c r="G9" s="371"/>
      <c r="H9" s="371"/>
      <c r="I9" s="371"/>
      <c r="J9" s="371"/>
      <c r="K9" s="371"/>
      <c r="L9" s="371"/>
      <c r="M9" s="371"/>
      <c r="N9" s="371"/>
      <c r="O9" s="371"/>
      <c r="P9" s="371"/>
    </row>
    <row r="10" spans="1:16" ht="18.75">
      <c r="A10" s="380" t="s">
        <v>1047</v>
      </c>
      <c r="B10" s="188"/>
      <c r="C10" s="188"/>
      <c r="D10" s="188"/>
      <c r="E10" s="188"/>
      <c r="F10" s="188"/>
      <c r="G10" s="188"/>
      <c r="H10" s="188"/>
      <c r="I10" s="188"/>
      <c r="J10" s="188"/>
      <c r="K10" s="188"/>
      <c r="L10" s="188"/>
      <c r="M10" s="188"/>
      <c r="N10" s="188"/>
      <c r="O10" s="188"/>
      <c r="P10" s="188"/>
    </row>
    <row r="11" spans="1:16">
      <c r="A11" s="384"/>
      <c r="B11" s="384"/>
      <c r="C11" s="384"/>
      <c r="D11" s="384"/>
      <c r="E11" s="384"/>
      <c r="F11" s="384"/>
      <c r="G11" s="384"/>
      <c r="H11" s="384"/>
      <c r="I11" s="384"/>
      <c r="J11" s="384"/>
      <c r="K11" s="384"/>
      <c r="L11" s="384"/>
      <c r="M11" s="384"/>
      <c r="N11" s="384"/>
      <c r="O11" s="384"/>
      <c r="P11" s="384"/>
    </row>
    <row r="12" spans="1:16">
      <c r="A12" s="125"/>
      <c r="B12" s="125"/>
      <c r="C12" s="125"/>
      <c r="D12" s="125"/>
      <c r="E12" s="125"/>
      <c r="F12" s="125"/>
      <c r="G12" s="125"/>
      <c r="H12" s="125"/>
      <c r="I12" s="125"/>
      <c r="J12" s="125"/>
      <c r="K12" s="125"/>
      <c r="L12" s="125"/>
      <c r="M12" s="125"/>
      <c r="N12" s="125"/>
      <c r="O12" s="125"/>
      <c r="P12" s="125"/>
    </row>
    <row r="13" spans="1:16">
      <c r="A13" s="125"/>
      <c r="B13" s="125"/>
      <c r="C13" s="125"/>
      <c r="D13" s="125"/>
      <c r="E13" s="125"/>
      <c r="F13" s="125"/>
      <c r="G13" s="125"/>
      <c r="H13" s="125"/>
      <c r="I13" s="125"/>
      <c r="J13" s="125"/>
      <c r="K13" s="125"/>
      <c r="L13" s="125"/>
      <c r="M13" s="125"/>
      <c r="N13" s="125"/>
      <c r="O13" s="125"/>
      <c r="P13" s="125"/>
    </row>
    <row r="14" spans="1:16">
      <c r="A14" s="125"/>
      <c r="B14" s="125"/>
      <c r="C14" s="125"/>
      <c r="D14" s="125"/>
      <c r="E14" s="125"/>
      <c r="F14" s="125"/>
      <c r="G14" s="125"/>
      <c r="H14" s="125"/>
      <c r="I14" s="125" t="s">
        <v>393</v>
      </c>
      <c r="J14" s="125">
        <v>0.438</v>
      </c>
      <c r="K14" s="125">
        <v>0.42592592592592593</v>
      </c>
      <c r="L14" s="125"/>
      <c r="M14" s="125"/>
      <c r="N14" s="125"/>
      <c r="O14" s="125"/>
      <c r="P14" s="125"/>
    </row>
    <row r="15" spans="1:16">
      <c r="A15" s="125"/>
      <c r="B15" s="125"/>
      <c r="C15" s="125"/>
      <c r="D15" s="125"/>
      <c r="E15" s="125"/>
      <c r="F15" s="125"/>
      <c r="G15" s="125"/>
      <c r="H15" s="125"/>
      <c r="I15" s="125" t="s">
        <v>394</v>
      </c>
      <c r="J15" s="125">
        <v>0.25600000000000001</v>
      </c>
      <c r="K15" s="125">
        <v>0.20370370370370369</v>
      </c>
      <c r="L15" s="125"/>
      <c r="M15" s="125"/>
      <c r="N15" s="125"/>
      <c r="O15" s="125"/>
      <c r="P15" s="125"/>
    </row>
    <row r="16" spans="1:16">
      <c r="A16" s="125"/>
      <c r="B16" s="125"/>
      <c r="C16" s="125"/>
      <c r="D16" s="125"/>
      <c r="E16" s="125"/>
      <c r="F16" s="125"/>
      <c r="G16" s="125"/>
      <c r="H16" s="125"/>
      <c r="I16" s="125" t="s">
        <v>395</v>
      </c>
      <c r="J16" s="125">
        <v>0.20699999999999999</v>
      </c>
      <c r="K16" s="125">
        <v>0.24074074074074073</v>
      </c>
      <c r="L16" s="125"/>
      <c r="M16" s="125"/>
      <c r="N16" s="125"/>
      <c r="O16" s="125"/>
      <c r="P16" s="125"/>
    </row>
    <row r="17" spans="1:16">
      <c r="A17" s="125"/>
      <c r="B17" s="125"/>
      <c r="C17" s="125"/>
      <c r="D17" s="125"/>
      <c r="E17" s="125"/>
      <c r="F17" s="125"/>
      <c r="G17" s="125"/>
      <c r="H17" s="125"/>
      <c r="I17" s="125" t="s">
        <v>396</v>
      </c>
      <c r="J17" s="125">
        <v>5.8000000000000003E-2</v>
      </c>
      <c r="K17" s="125">
        <v>7.407407407407407E-2</v>
      </c>
      <c r="L17" s="125"/>
      <c r="M17" s="125"/>
      <c r="N17" s="125"/>
      <c r="O17" s="125"/>
      <c r="P17" s="125"/>
    </row>
    <row r="18" spans="1:16">
      <c r="A18" s="125"/>
      <c r="B18" s="125"/>
      <c r="C18" s="125"/>
      <c r="D18" s="125"/>
      <c r="E18" s="125"/>
      <c r="F18" s="125"/>
      <c r="G18" s="125"/>
      <c r="H18" s="125"/>
      <c r="I18" s="125" t="s">
        <v>397</v>
      </c>
      <c r="J18" s="125">
        <v>4.1000000000000002E-2</v>
      </c>
      <c r="K18" s="125">
        <v>5.5555555555555552E-2</v>
      </c>
      <c r="L18" s="125"/>
      <c r="M18" s="125"/>
      <c r="N18" s="125"/>
      <c r="O18" s="125"/>
      <c r="P18" s="125"/>
    </row>
    <row r="19" spans="1:16">
      <c r="A19" s="125"/>
      <c r="B19" s="125"/>
      <c r="C19" s="125"/>
      <c r="D19" s="125"/>
      <c r="E19" s="125"/>
      <c r="F19" s="125"/>
      <c r="G19" s="125"/>
      <c r="H19" s="125"/>
      <c r="I19" s="125"/>
      <c r="J19" s="125"/>
      <c r="K19" s="125"/>
      <c r="L19" s="125"/>
      <c r="M19" s="125"/>
      <c r="N19" s="125"/>
      <c r="O19" s="125"/>
      <c r="P19" s="125"/>
    </row>
    <row r="20" spans="1:16">
      <c r="A20" s="125"/>
      <c r="B20" s="125"/>
      <c r="C20" s="125"/>
      <c r="D20" s="125"/>
      <c r="E20" s="125"/>
      <c r="F20" s="125"/>
      <c r="G20" s="125"/>
      <c r="H20" s="125"/>
      <c r="I20" s="125"/>
      <c r="J20" s="125"/>
      <c r="K20" s="125"/>
      <c r="L20" s="125"/>
      <c r="M20" s="125"/>
      <c r="N20" s="125"/>
      <c r="O20" s="125"/>
      <c r="P20" s="125"/>
    </row>
    <row r="21" spans="1:16">
      <c r="A21" s="125"/>
      <c r="B21" s="125"/>
      <c r="C21" s="125"/>
      <c r="D21" s="125"/>
      <c r="E21" s="125"/>
      <c r="F21" s="125"/>
      <c r="G21" s="125"/>
      <c r="H21" s="125"/>
      <c r="I21" s="125"/>
      <c r="J21" s="125"/>
      <c r="K21" s="125"/>
      <c r="L21" s="125"/>
      <c r="M21" s="125"/>
      <c r="N21" s="125"/>
      <c r="O21" s="125"/>
      <c r="P21" s="125"/>
    </row>
    <row r="22" spans="1:16">
      <c r="A22" s="125"/>
      <c r="B22" s="125"/>
      <c r="C22" s="125"/>
      <c r="D22" s="125"/>
      <c r="E22" s="125"/>
      <c r="F22" s="125"/>
      <c r="G22" s="125"/>
      <c r="H22" s="125"/>
      <c r="I22" s="125"/>
      <c r="J22" s="125"/>
      <c r="K22" s="125"/>
      <c r="L22" s="125"/>
      <c r="M22" s="125"/>
      <c r="N22" s="125"/>
      <c r="O22" s="125"/>
      <c r="P22" s="125"/>
    </row>
    <row r="23" spans="1:16">
      <c r="A23" s="125"/>
      <c r="B23" s="125"/>
      <c r="C23" s="125"/>
      <c r="D23" s="125"/>
      <c r="E23" s="125"/>
      <c r="F23" s="125"/>
      <c r="G23" s="125"/>
      <c r="H23" s="125"/>
      <c r="I23" s="125"/>
      <c r="J23" s="125"/>
      <c r="K23" s="125"/>
      <c r="L23" s="125"/>
      <c r="M23" s="125"/>
      <c r="N23" s="125"/>
      <c r="O23" s="125"/>
      <c r="P23" s="125"/>
    </row>
    <row r="24" spans="1:16">
      <c r="A24" s="125"/>
      <c r="B24" s="125"/>
      <c r="C24" s="125"/>
      <c r="D24" s="125"/>
      <c r="E24" s="125"/>
      <c r="F24" s="125"/>
      <c r="G24" s="125"/>
      <c r="H24" s="125"/>
      <c r="I24" s="125"/>
      <c r="J24" s="125"/>
      <c r="K24" s="125"/>
      <c r="L24" s="125"/>
      <c r="M24" s="125"/>
      <c r="N24" s="125"/>
      <c r="O24" s="125"/>
      <c r="P24" s="125"/>
    </row>
    <row r="25" spans="1:16">
      <c r="A25" s="125"/>
      <c r="B25" s="125"/>
      <c r="C25" s="125"/>
      <c r="D25" s="125"/>
      <c r="E25" s="125"/>
      <c r="F25" s="125"/>
      <c r="G25" s="125"/>
      <c r="H25" s="125"/>
      <c r="I25" s="125"/>
      <c r="J25" s="125"/>
      <c r="K25" s="125"/>
      <c r="L25" s="125"/>
      <c r="M25" s="125"/>
      <c r="N25" s="125"/>
      <c r="O25" s="125"/>
      <c r="P25" s="125"/>
    </row>
    <row r="26" spans="1:16">
      <c r="A26" s="125"/>
      <c r="B26" s="125"/>
      <c r="C26" s="125"/>
      <c r="D26" s="125"/>
      <c r="E26" s="125"/>
      <c r="F26" s="125"/>
      <c r="G26" s="125"/>
      <c r="H26" s="125"/>
      <c r="I26" s="125"/>
      <c r="J26" s="125"/>
      <c r="K26" s="125"/>
      <c r="L26" s="125"/>
      <c r="M26" s="125"/>
      <c r="N26" s="125"/>
      <c r="O26" s="125"/>
      <c r="P26" s="125"/>
    </row>
    <row r="27" spans="1:16">
      <c r="A27" s="125"/>
      <c r="B27" s="125"/>
      <c r="C27" s="125"/>
      <c r="D27" s="125"/>
      <c r="E27" s="125"/>
      <c r="F27" s="125"/>
      <c r="G27" s="125"/>
      <c r="H27" s="125"/>
      <c r="I27" s="125"/>
      <c r="J27" s="125"/>
      <c r="K27" s="125"/>
      <c r="L27" s="125"/>
      <c r="M27" s="125"/>
      <c r="N27" s="125"/>
      <c r="O27" s="125"/>
      <c r="P27" s="125"/>
    </row>
    <row r="28" spans="1:16">
      <c r="A28" s="125"/>
      <c r="B28" s="125"/>
      <c r="C28" s="125"/>
      <c r="D28" s="125"/>
      <c r="E28" s="125"/>
      <c r="F28" s="125"/>
      <c r="G28" s="125"/>
      <c r="H28" s="125"/>
      <c r="I28" s="125"/>
      <c r="J28" s="125"/>
      <c r="K28" s="125"/>
      <c r="L28" s="125"/>
      <c r="M28" s="125"/>
      <c r="N28" s="125"/>
      <c r="O28" s="125"/>
      <c r="P28" s="125"/>
    </row>
    <row r="29" spans="1:16">
      <c r="A29" s="125"/>
      <c r="B29" s="125"/>
      <c r="C29" s="125"/>
      <c r="D29" s="125"/>
      <c r="E29" s="125"/>
      <c r="F29" s="125"/>
      <c r="G29" s="125"/>
      <c r="H29" s="125"/>
      <c r="I29" s="125"/>
      <c r="J29" s="125"/>
      <c r="K29" s="125"/>
      <c r="L29" s="125"/>
      <c r="M29" s="125"/>
      <c r="N29" s="125"/>
      <c r="O29" s="125"/>
      <c r="P29" s="125"/>
    </row>
    <row r="30" spans="1:16">
      <c r="A30" s="125"/>
      <c r="B30" s="125"/>
      <c r="C30" s="125"/>
      <c r="D30" s="125"/>
      <c r="E30" s="125"/>
      <c r="F30" s="125"/>
      <c r="G30" s="125"/>
      <c r="H30" s="125"/>
      <c r="I30" s="125"/>
      <c r="J30" s="125"/>
      <c r="K30" s="125"/>
      <c r="L30" s="125"/>
      <c r="M30" s="125"/>
      <c r="N30" s="125"/>
      <c r="O30" s="125"/>
      <c r="P30" s="125"/>
    </row>
    <row r="31" spans="1:16">
      <c r="A31" s="125"/>
      <c r="B31" s="125"/>
      <c r="C31" s="125"/>
      <c r="D31" s="125"/>
      <c r="E31" s="125"/>
      <c r="F31" s="125"/>
      <c r="G31" s="125"/>
      <c r="H31" s="125"/>
      <c r="I31" s="125"/>
      <c r="J31" s="125"/>
      <c r="K31" s="125"/>
      <c r="L31" s="125"/>
      <c r="M31" s="125"/>
      <c r="N31" s="125"/>
      <c r="O31" s="125"/>
      <c r="P31" s="125"/>
    </row>
    <row r="32" spans="1:16">
      <c r="A32" s="125"/>
      <c r="B32" s="125"/>
      <c r="C32" s="125"/>
      <c r="D32" s="125"/>
      <c r="E32" s="125"/>
      <c r="F32" s="125"/>
      <c r="G32" s="125"/>
      <c r="H32" s="125"/>
      <c r="I32" s="125"/>
      <c r="J32" s="125"/>
      <c r="K32" s="125"/>
      <c r="L32" s="125"/>
      <c r="M32" s="125"/>
      <c r="N32" s="125"/>
      <c r="O32" s="125"/>
      <c r="P32" s="125"/>
    </row>
    <row r="33" spans="1:16">
      <c r="A33" s="125"/>
      <c r="B33" s="125"/>
      <c r="C33" s="125"/>
      <c r="D33" s="125"/>
      <c r="E33" s="125"/>
      <c r="F33" s="125"/>
      <c r="G33" s="125"/>
      <c r="H33" s="125"/>
      <c r="I33" s="125"/>
      <c r="J33" s="125"/>
      <c r="K33" s="125"/>
      <c r="L33" s="125"/>
      <c r="M33" s="125"/>
      <c r="N33" s="125"/>
      <c r="O33" s="125"/>
      <c r="P33" s="125"/>
    </row>
    <row r="34" spans="1:16">
      <c r="A34" s="125"/>
      <c r="B34" s="125"/>
      <c r="C34" s="125"/>
      <c r="D34" s="125"/>
      <c r="E34" s="125"/>
      <c r="F34" s="125"/>
      <c r="G34" s="125"/>
      <c r="H34" s="125"/>
      <c r="I34" s="125"/>
      <c r="J34" s="125"/>
      <c r="K34" s="125"/>
      <c r="L34" s="125"/>
      <c r="M34" s="125"/>
      <c r="N34" s="125"/>
      <c r="O34" s="125"/>
      <c r="P34" s="125"/>
    </row>
    <row r="35" spans="1:16">
      <c r="A35" s="125"/>
      <c r="B35" s="125"/>
      <c r="C35" s="125"/>
      <c r="D35" s="125"/>
      <c r="E35" s="125"/>
      <c r="F35" s="125"/>
      <c r="G35" s="125"/>
      <c r="H35" s="125"/>
      <c r="I35" s="125"/>
      <c r="J35" s="125"/>
      <c r="K35" s="125"/>
      <c r="L35" s="125"/>
      <c r="M35" s="125"/>
      <c r="N35" s="125"/>
      <c r="O35" s="125"/>
      <c r="P35" s="125"/>
    </row>
    <row r="36" spans="1:16">
      <c r="A36" s="125"/>
      <c r="B36" s="125"/>
      <c r="C36" s="125"/>
      <c r="D36" s="125"/>
      <c r="E36" s="125"/>
      <c r="F36" s="125"/>
      <c r="G36" s="125"/>
      <c r="H36" s="125"/>
      <c r="I36" s="125"/>
      <c r="J36" s="125"/>
      <c r="K36" s="125"/>
      <c r="L36" s="125"/>
      <c r="M36" s="125"/>
      <c r="N36" s="125"/>
      <c r="O36" s="125"/>
      <c r="P36" s="125"/>
    </row>
    <row r="37" spans="1:16">
      <c r="A37" s="125"/>
      <c r="B37" s="125"/>
      <c r="C37" s="125"/>
      <c r="D37" s="125"/>
      <c r="E37" s="125"/>
      <c r="F37" s="125"/>
      <c r="G37" s="125"/>
      <c r="H37" s="125"/>
      <c r="I37" s="125"/>
      <c r="J37" s="125"/>
      <c r="K37" s="125"/>
      <c r="L37" s="125"/>
      <c r="M37" s="125"/>
      <c r="N37" s="125"/>
      <c r="O37" s="125"/>
      <c r="P37" s="125"/>
    </row>
    <row r="38" spans="1:16">
      <c r="A38" s="125"/>
      <c r="B38" s="125"/>
      <c r="C38" s="125"/>
      <c r="D38" s="125"/>
      <c r="E38" s="125"/>
      <c r="F38" s="125"/>
      <c r="G38" s="125"/>
      <c r="H38" s="125"/>
      <c r="I38" s="125"/>
      <c r="J38" s="125"/>
      <c r="K38" s="125"/>
      <c r="L38" s="125"/>
      <c r="M38" s="125"/>
      <c r="N38" s="125"/>
      <c r="O38" s="125"/>
      <c r="P38" s="125"/>
    </row>
    <row r="39" spans="1:16">
      <c r="A39" s="125"/>
      <c r="B39" s="125"/>
      <c r="C39" s="125"/>
      <c r="D39" s="125"/>
      <c r="E39" s="125"/>
      <c r="F39" s="125"/>
      <c r="G39" s="125"/>
      <c r="H39" s="125"/>
      <c r="I39" s="125"/>
      <c r="J39" s="125"/>
      <c r="K39" s="125"/>
      <c r="L39" s="125"/>
      <c r="M39" s="125"/>
      <c r="N39" s="125"/>
      <c r="O39" s="125"/>
      <c r="P39" s="125"/>
    </row>
    <row r="40" spans="1:16">
      <c r="A40" s="125"/>
      <c r="B40" s="125"/>
      <c r="C40" s="125"/>
      <c r="D40" s="125"/>
      <c r="E40" s="125"/>
      <c r="F40" s="125"/>
      <c r="G40" s="125"/>
      <c r="H40" s="125"/>
      <c r="I40" s="125"/>
      <c r="J40" s="125"/>
      <c r="K40" s="125"/>
      <c r="L40" s="125"/>
      <c r="M40" s="125"/>
      <c r="N40" s="125"/>
      <c r="O40" s="125"/>
      <c r="P40" s="125"/>
    </row>
    <row r="41" spans="1:16">
      <c r="A41" s="125"/>
      <c r="B41" s="125"/>
      <c r="C41" s="125"/>
      <c r="D41" s="125"/>
      <c r="E41" s="125"/>
      <c r="F41" s="125"/>
      <c r="G41" s="125"/>
      <c r="H41" s="125"/>
      <c r="I41" s="125"/>
      <c r="J41" s="125"/>
      <c r="K41" s="125"/>
      <c r="L41" s="125"/>
      <c r="M41" s="125"/>
      <c r="N41" s="125"/>
      <c r="O41" s="125"/>
      <c r="P41" s="125"/>
    </row>
    <row r="42" spans="1:16">
      <c r="A42" s="125"/>
      <c r="B42" s="125"/>
      <c r="C42" s="125"/>
      <c r="D42" s="125"/>
      <c r="E42" s="125"/>
      <c r="F42" s="125"/>
      <c r="G42" s="125"/>
      <c r="H42" s="125"/>
      <c r="I42" s="125"/>
      <c r="J42" s="125"/>
      <c r="K42" s="125"/>
      <c r="L42" s="125"/>
      <c r="M42" s="125"/>
      <c r="N42" s="125"/>
      <c r="O42" s="125"/>
      <c r="P42" s="125"/>
    </row>
    <row r="43" spans="1:16">
      <c r="A43" s="125"/>
      <c r="B43" s="125"/>
      <c r="C43" s="125"/>
      <c r="D43" s="125"/>
      <c r="E43" s="125"/>
      <c r="F43" s="125"/>
      <c r="G43" s="125"/>
      <c r="H43" s="125"/>
      <c r="I43" s="125"/>
      <c r="J43" s="125"/>
      <c r="K43" s="125"/>
      <c r="L43" s="125"/>
      <c r="M43" s="125"/>
      <c r="N43" s="125"/>
      <c r="O43" s="125"/>
      <c r="P43" s="125"/>
    </row>
    <row r="44" spans="1:16">
      <c r="A44" s="125"/>
      <c r="B44" s="125"/>
      <c r="C44" s="125"/>
      <c r="D44" s="125"/>
      <c r="E44" s="125"/>
      <c r="F44" s="125"/>
      <c r="G44" s="125"/>
      <c r="H44" s="125"/>
      <c r="I44" s="125"/>
      <c r="J44" s="125"/>
      <c r="K44" s="125"/>
      <c r="L44" s="125"/>
      <c r="M44" s="125"/>
      <c r="N44" s="125"/>
      <c r="O44" s="125"/>
      <c r="P44" s="125"/>
    </row>
    <row r="45" spans="1:16">
      <c r="A45" s="125"/>
      <c r="B45" s="125"/>
      <c r="C45" s="125"/>
      <c r="D45" s="125"/>
      <c r="E45" s="125"/>
      <c r="F45" s="125"/>
      <c r="G45" s="125"/>
      <c r="H45" s="125"/>
      <c r="I45" s="125"/>
      <c r="J45" s="125"/>
      <c r="K45" s="125"/>
      <c r="L45" s="125"/>
      <c r="M45" s="125"/>
      <c r="N45" s="125"/>
      <c r="O45" s="125"/>
      <c r="P45" s="125"/>
    </row>
    <row r="46" spans="1:16">
      <c r="A46" s="125"/>
      <c r="B46" s="125"/>
      <c r="C46" s="125"/>
      <c r="D46" s="125"/>
      <c r="E46" s="125"/>
      <c r="F46" s="125"/>
      <c r="G46" s="125"/>
      <c r="H46" s="125"/>
      <c r="I46" s="125"/>
      <c r="J46" s="125"/>
      <c r="K46" s="125"/>
      <c r="L46" s="125"/>
      <c r="M46" s="125"/>
      <c r="N46" s="125"/>
      <c r="O46" s="125"/>
      <c r="P46" s="125"/>
    </row>
    <row r="47" spans="1:16">
      <c r="A47" s="125"/>
      <c r="B47" s="125"/>
      <c r="C47" s="125"/>
      <c r="D47" s="125"/>
      <c r="E47" s="125"/>
      <c r="F47" s="125"/>
      <c r="G47" s="125"/>
      <c r="H47" s="125"/>
      <c r="I47" s="125"/>
      <c r="J47" s="125"/>
      <c r="K47" s="125"/>
      <c r="L47" s="125"/>
      <c r="M47" s="125"/>
      <c r="N47" s="125"/>
      <c r="O47" s="125"/>
      <c r="P47" s="125"/>
    </row>
    <row r="48" spans="1:16">
      <c r="A48" s="125"/>
      <c r="B48" s="125"/>
      <c r="C48" s="125"/>
      <c r="D48" s="125"/>
      <c r="E48" s="125"/>
      <c r="F48" s="125"/>
      <c r="G48" s="125"/>
      <c r="H48" s="125"/>
      <c r="I48" s="125"/>
      <c r="J48" s="125"/>
      <c r="K48" s="125"/>
      <c r="L48" s="125"/>
      <c r="M48" s="125"/>
      <c r="N48" s="125"/>
      <c r="O48" s="125"/>
      <c r="P48" s="125"/>
    </row>
    <row r="49" spans="1:16" ht="69.75" customHeight="1">
      <c r="A49" s="379" t="s">
        <v>1048</v>
      </c>
      <c r="B49" s="371"/>
      <c r="C49" s="371"/>
      <c r="D49" s="371"/>
      <c r="E49" s="371"/>
      <c r="F49" s="371"/>
      <c r="G49" s="371"/>
      <c r="H49" s="371"/>
      <c r="I49" s="371"/>
      <c r="J49" s="371"/>
      <c r="K49" s="371"/>
      <c r="L49" s="371"/>
      <c r="M49" s="371"/>
      <c r="N49" s="371"/>
      <c r="O49" s="371"/>
      <c r="P49" s="371"/>
    </row>
    <row r="50" spans="1:16" ht="18.75">
      <c r="A50" s="380" t="s">
        <v>1047</v>
      </c>
      <c r="B50" s="188"/>
      <c r="C50" s="188"/>
      <c r="D50" s="188"/>
      <c r="E50" s="188"/>
      <c r="F50" s="188"/>
      <c r="G50" s="188"/>
      <c r="H50" s="188"/>
      <c r="I50" s="188"/>
      <c r="J50" s="188"/>
      <c r="K50" s="188"/>
      <c r="L50" s="188"/>
      <c r="M50" s="188"/>
      <c r="N50" s="188"/>
      <c r="O50" s="188"/>
      <c r="P50" s="188"/>
    </row>
    <row r="51" spans="1:16" ht="54.95" customHeight="1">
      <c r="A51" s="377" t="s">
        <v>277</v>
      </c>
      <c r="B51" s="377"/>
      <c r="C51" s="377"/>
      <c r="D51" s="377"/>
      <c r="E51" s="377"/>
      <c r="F51" s="377"/>
      <c r="G51" s="377"/>
      <c r="H51" s="377"/>
      <c r="I51" s="377"/>
      <c r="J51" s="377"/>
      <c r="K51" s="377"/>
      <c r="L51" s="377"/>
      <c r="M51" s="377"/>
      <c r="N51" s="377"/>
      <c r="O51" s="377"/>
      <c r="P51" s="377"/>
    </row>
    <row r="52" spans="1:16">
      <c r="A52" s="125"/>
      <c r="B52" s="125"/>
      <c r="C52" s="125"/>
      <c r="D52" s="125"/>
      <c r="E52" s="125"/>
      <c r="F52" s="125"/>
      <c r="G52" s="125"/>
      <c r="H52" s="125"/>
      <c r="I52" s="125"/>
      <c r="J52" s="125"/>
      <c r="K52" s="125"/>
      <c r="L52" s="125"/>
      <c r="M52" s="125"/>
      <c r="N52" s="125"/>
      <c r="O52" s="125"/>
      <c r="P52" s="125"/>
    </row>
    <row r="53" spans="1:16">
      <c r="A53" s="125"/>
      <c r="B53" s="125"/>
      <c r="C53" s="125"/>
      <c r="D53" s="125"/>
      <c r="E53" s="125"/>
      <c r="F53" s="125"/>
      <c r="G53" s="125"/>
      <c r="H53" s="125"/>
      <c r="I53" s="125" t="s">
        <v>1049</v>
      </c>
      <c r="J53" s="125">
        <v>1.4999999999999999E-2</v>
      </c>
      <c r="K53" s="125">
        <v>0</v>
      </c>
      <c r="L53" s="125"/>
      <c r="M53" s="125"/>
      <c r="N53" s="125"/>
      <c r="O53" s="125"/>
      <c r="P53" s="125"/>
    </row>
    <row r="54" spans="1:16">
      <c r="A54" s="125"/>
      <c r="B54" s="125"/>
      <c r="C54" s="125"/>
      <c r="D54" s="125"/>
      <c r="E54" s="125"/>
      <c r="F54" s="125"/>
      <c r="G54" s="125"/>
      <c r="H54" s="125"/>
      <c r="I54" s="125" t="s">
        <v>635</v>
      </c>
      <c r="J54" s="125">
        <v>7.8E-2</v>
      </c>
      <c r="K54" s="125">
        <v>5.5555555555555552E-2</v>
      </c>
      <c r="L54" s="125"/>
      <c r="M54" s="125"/>
      <c r="N54" s="125"/>
      <c r="O54" s="125"/>
      <c r="P54" s="125"/>
    </row>
    <row r="55" spans="1:16">
      <c r="A55" s="125"/>
      <c r="B55" s="125"/>
      <c r="C55" s="125"/>
      <c r="D55" s="125"/>
      <c r="E55" s="125"/>
      <c r="F55" s="125"/>
      <c r="G55" s="125"/>
      <c r="H55" s="125"/>
      <c r="I55" s="125" t="s">
        <v>634</v>
      </c>
      <c r="J55" s="125">
        <v>9.6000000000000002E-2</v>
      </c>
      <c r="K55" s="125">
        <v>3.7037037037037035E-2</v>
      </c>
      <c r="L55" s="125"/>
      <c r="M55" s="125"/>
      <c r="N55" s="125"/>
      <c r="O55" s="125"/>
      <c r="P55" s="125"/>
    </row>
    <row r="56" spans="1:16">
      <c r="A56" s="125"/>
      <c r="B56" s="125"/>
      <c r="C56" s="125"/>
      <c r="D56" s="125"/>
      <c r="E56" s="125"/>
      <c r="F56" s="125"/>
      <c r="G56" s="125"/>
      <c r="H56" s="125"/>
      <c r="I56" s="125" t="s">
        <v>633</v>
      </c>
      <c r="J56" s="125">
        <v>0.84299999999999997</v>
      </c>
      <c r="K56" s="125">
        <v>0.92592592592592593</v>
      </c>
      <c r="L56" s="125"/>
      <c r="M56" s="125"/>
      <c r="N56" s="125"/>
      <c r="O56" s="125"/>
      <c r="P56" s="125"/>
    </row>
    <row r="57" spans="1:16">
      <c r="A57" s="125"/>
      <c r="B57" s="125"/>
      <c r="C57" s="125"/>
      <c r="D57" s="125"/>
      <c r="E57" s="125"/>
      <c r="F57" s="125"/>
      <c r="G57" s="125"/>
      <c r="H57" s="125"/>
      <c r="I57" s="125"/>
      <c r="J57" s="125"/>
      <c r="K57" s="125"/>
      <c r="L57" s="125"/>
      <c r="M57" s="125"/>
      <c r="N57" s="125"/>
      <c r="O57" s="125"/>
      <c r="P57" s="125"/>
    </row>
    <row r="58" spans="1:16">
      <c r="A58" s="125"/>
      <c r="B58" s="125"/>
      <c r="C58" s="125"/>
      <c r="D58" s="125"/>
      <c r="E58" s="125"/>
      <c r="F58" s="125"/>
      <c r="G58" s="125"/>
      <c r="H58" s="125"/>
      <c r="I58" s="125"/>
      <c r="J58" s="125"/>
      <c r="K58" s="125"/>
      <c r="L58" s="125"/>
      <c r="M58" s="125"/>
      <c r="N58" s="125"/>
      <c r="O58" s="125"/>
      <c r="P58" s="125"/>
    </row>
    <row r="59" spans="1:16">
      <c r="A59" s="125"/>
      <c r="B59" s="125"/>
      <c r="C59" s="125"/>
      <c r="D59" s="125"/>
      <c r="E59" s="125"/>
      <c r="F59" s="125"/>
      <c r="G59" s="125"/>
      <c r="H59" s="125"/>
      <c r="I59" s="125"/>
      <c r="J59" s="125"/>
      <c r="K59" s="125"/>
      <c r="L59" s="125"/>
      <c r="M59" s="125"/>
      <c r="N59" s="125"/>
      <c r="O59" s="125"/>
      <c r="P59" s="125"/>
    </row>
    <row r="60" spans="1:16">
      <c r="A60" s="125"/>
      <c r="B60" s="125"/>
      <c r="C60" s="125"/>
      <c r="D60" s="125"/>
      <c r="E60" s="125"/>
      <c r="F60" s="125"/>
      <c r="G60" s="125"/>
      <c r="H60" s="125"/>
      <c r="I60" s="125"/>
      <c r="J60" s="125"/>
      <c r="K60" s="125"/>
      <c r="L60" s="125"/>
      <c r="M60" s="125"/>
      <c r="N60" s="125"/>
      <c r="O60" s="125"/>
      <c r="P60" s="125"/>
    </row>
    <row r="61" spans="1:16">
      <c r="A61" s="125"/>
      <c r="B61" s="125"/>
      <c r="C61" s="125"/>
      <c r="D61" s="125"/>
      <c r="E61" s="125"/>
      <c r="F61" s="125"/>
      <c r="G61" s="125"/>
      <c r="H61" s="125"/>
      <c r="I61" s="125"/>
      <c r="J61" s="125"/>
      <c r="K61" s="125"/>
      <c r="L61" s="125"/>
      <c r="M61" s="125"/>
      <c r="N61" s="125"/>
      <c r="O61" s="125"/>
      <c r="P61" s="125"/>
    </row>
    <row r="62" spans="1:16">
      <c r="A62" s="125"/>
      <c r="B62" s="125"/>
      <c r="C62" s="125"/>
      <c r="D62" s="125"/>
      <c r="E62" s="125"/>
      <c r="F62" s="125"/>
      <c r="G62" s="125"/>
      <c r="H62" s="125"/>
      <c r="I62" s="125"/>
      <c r="J62" s="125"/>
      <c r="K62" s="125"/>
      <c r="L62" s="125"/>
      <c r="M62" s="125"/>
      <c r="N62" s="125"/>
      <c r="O62" s="125"/>
      <c r="P62" s="125"/>
    </row>
    <row r="63" spans="1:16">
      <c r="A63" s="125"/>
      <c r="B63" s="125"/>
      <c r="C63" s="125"/>
      <c r="D63" s="125"/>
      <c r="E63" s="125"/>
      <c r="F63" s="125"/>
      <c r="G63" s="125"/>
      <c r="H63" s="125"/>
      <c r="I63" s="125"/>
      <c r="J63" s="125"/>
      <c r="K63" s="125"/>
      <c r="L63" s="125"/>
      <c r="M63" s="125"/>
      <c r="N63" s="125"/>
      <c r="O63" s="125"/>
      <c r="P63" s="125"/>
    </row>
    <row r="64" spans="1:16">
      <c r="A64" s="125"/>
      <c r="B64" s="125"/>
      <c r="C64" s="125"/>
      <c r="D64" s="125"/>
      <c r="E64" s="125"/>
      <c r="F64" s="125"/>
      <c r="G64" s="125"/>
      <c r="H64" s="125"/>
      <c r="I64" s="125"/>
      <c r="J64" s="125"/>
      <c r="K64" s="125"/>
      <c r="L64" s="125"/>
      <c r="M64" s="125"/>
      <c r="N64" s="125"/>
      <c r="O64" s="125"/>
      <c r="P64" s="125"/>
    </row>
    <row r="65" spans="1:16">
      <c r="A65" s="125"/>
      <c r="B65" s="125"/>
      <c r="C65" s="125"/>
      <c r="D65" s="125"/>
      <c r="E65" s="125"/>
      <c r="F65" s="125"/>
      <c r="G65" s="125"/>
      <c r="H65" s="125"/>
      <c r="I65" s="125"/>
      <c r="J65" s="125"/>
      <c r="K65" s="125"/>
      <c r="L65" s="125"/>
      <c r="M65" s="125"/>
      <c r="N65" s="125"/>
      <c r="O65" s="125"/>
      <c r="P65" s="125"/>
    </row>
    <row r="66" spans="1:16">
      <c r="A66" s="125"/>
      <c r="B66" s="125"/>
      <c r="C66" s="125"/>
      <c r="D66" s="125"/>
      <c r="E66" s="125"/>
      <c r="F66" s="125"/>
      <c r="G66" s="125"/>
      <c r="H66" s="125"/>
      <c r="I66" s="125"/>
      <c r="J66" s="125"/>
      <c r="K66" s="125"/>
      <c r="L66" s="125"/>
      <c r="M66" s="125"/>
      <c r="N66" s="125"/>
      <c r="O66" s="125"/>
      <c r="P66" s="125"/>
    </row>
    <row r="67" spans="1:16">
      <c r="A67" s="125"/>
      <c r="B67" s="125"/>
      <c r="C67" s="125"/>
      <c r="D67" s="125"/>
      <c r="E67" s="125"/>
      <c r="F67" s="125"/>
      <c r="G67" s="125"/>
      <c r="H67" s="125"/>
      <c r="I67" s="125"/>
      <c r="J67" s="125"/>
      <c r="K67" s="125"/>
      <c r="L67" s="125"/>
      <c r="M67" s="125"/>
      <c r="N67" s="125"/>
      <c r="O67" s="125"/>
      <c r="P67" s="125"/>
    </row>
    <row r="68" spans="1:16">
      <c r="A68" s="125"/>
      <c r="B68" s="125"/>
      <c r="C68" s="125"/>
      <c r="D68" s="125"/>
      <c r="E68" s="125"/>
      <c r="F68" s="125"/>
      <c r="G68" s="125"/>
      <c r="H68" s="125"/>
      <c r="I68" s="125"/>
      <c r="J68" s="125"/>
      <c r="K68" s="125"/>
      <c r="L68" s="125"/>
      <c r="M68" s="125"/>
      <c r="N68" s="125"/>
      <c r="O68" s="125"/>
      <c r="P68" s="125"/>
    </row>
    <row r="69" spans="1:16">
      <c r="A69" s="125"/>
      <c r="B69" s="125"/>
      <c r="C69" s="125"/>
      <c r="D69" s="125"/>
      <c r="E69" s="125"/>
      <c r="F69" s="125"/>
      <c r="G69" s="125"/>
      <c r="H69" s="125"/>
      <c r="I69" s="125"/>
      <c r="J69" s="125"/>
      <c r="K69" s="125"/>
      <c r="L69" s="125"/>
      <c r="M69" s="125"/>
      <c r="N69" s="125"/>
      <c r="O69" s="125"/>
      <c r="P69" s="125"/>
    </row>
    <row r="70" spans="1:16">
      <c r="A70" s="125"/>
      <c r="B70" s="125"/>
      <c r="C70" s="125"/>
      <c r="D70" s="125"/>
      <c r="E70" s="125"/>
      <c r="F70" s="125"/>
      <c r="G70" s="125"/>
      <c r="H70" s="125"/>
      <c r="I70" s="125"/>
      <c r="J70" s="125"/>
      <c r="K70" s="125"/>
      <c r="L70" s="125"/>
      <c r="M70" s="125"/>
      <c r="N70" s="125"/>
      <c r="O70" s="125"/>
      <c r="P70" s="125"/>
    </row>
    <row r="71" spans="1:16">
      <c r="A71" s="125"/>
      <c r="B71" s="125"/>
      <c r="C71" s="125"/>
      <c r="D71" s="125"/>
      <c r="E71" s="125"/>
      <c r="F71" s="125"/>
      <c r="G71" s="125"/>
      <c r="H71" s="125"/>
      <c r="I71" s="125"/>
      <c r="J71" s="125"/>
      <c r="K71" s="125"/>
      <c r="L71" s="125"/>
      <c r="M71" s="125"/>
      <c r="N71" s="125"/>
      <c r="O71" s="125"/>
      <c r="P71" s="125"/>
    </row>
    <row r="72" spans="1:16" ht="39.950000000000003" customHeight="1">
      <c r="A72" s="375" t="s">
        <v>910</v>
      </c>
      <c r="B72" s="376"/>
      <c r="C72" s="376"/>
      <c r="D72" s="376"/>
      <c r="E72" s="376"/>
      <c r="F72" s="376"/>
      <c r="G72" s="376"/>
      <c r="H72" s="376"/>
      <c r="I72" s="376"/>
      <c r="J72" s="376"/>
      <c r="K72" s="376"/>
      <c r="L72" s="376"/>
      <c r="M72" s="376"/>
      <c r="N72" s="376"/>
      <c r="O72" s="376"/>
      <c r="P72" s="376"/>
    </row>
    <row r="73" spans="1:16" ht="46.5" customHeight="1">
      <c r="A73" s="379" t="s">
        <v>1050</v>
      </c>
      <c r="B73" s="371"/>
      <c r="C73" s="371"/>
      <c r="D73" s="371"/>
      <c r="E73" s="371"/>
      <c r="F73" s="371"/>
      <c r="G73" s="371"/>
      <c r="H73" s="371"/>
      <c r="I73" s="371"/>
      <c r="J73" s="371"/>
      <c r="K73" s="371"/>
      <c r="L73" s="371"/>
      <c r="M73" s="371"/>
      <c r="N73" s="371"/>
      <c r="O73" s="371"/>
      <c r="P73" s="371"/>
    </row>
    <row r="74" spans="1:16" ht="18.75">
      <c r="A74" s="380" t="s">
        <v>1051</v>
      </c>
      <c r="B74" s="188"/>
      <c r="C74" s="188"/>
      <c r="D74" s="188"/>
      <c r="E74" s="188"/>
      <c r="F74" s="188"/>
      <c r="G74" s="188"/>
      <c r="H74" s="188"/>
      <c r="I74" s="188"/>
      <c r="J74" s="188"/>
      <c r="K74" s="188"/>
      <c r="L74" s="188"/>
      <c r="M74" s="188"/>
      <c r="N74" s="188"/>
      <c r="O74" s="188"/>
      <c r="P74" s="188"/>
    </row>
    <row r="75" spans="1:16">
      <c r="A75" s="414"/>
      <c r="B75" s="414"/>
      <c r="C75" s="414"/>
      <c r="D75" s="414"/>
      <c r="E75" s="414"/>
      <c r="F75" s="414"/>
      <c r="G75" s="414"/>
      <c r="H75" s="414"/>
      <c r="I75" s="414"/>
      <c r="J75" s="414"/>
      <c r="K75" s="414"/>
      <c r="L75" s="414"/>
      <c r="M75" s="414"/>
      <c r="N75" s="414"/>
      <c r="O75" s="414"/>
      <c r="P75" s="414"/>
    </row>
    <row r="76" spans="1:16">
      <c r="A76" s="125"/>
      <c r="B76" s="125"/>
      <c r="C76" s="125"/>
      <c r="D76" s="125"/>
      <c r="E76" s="125"/>
      <c r="F76" s="125"/>
      <c r="G76" s="125"/>
      <c r="H76" s="125"/>
      <c r="I76" s="125"/>
      <c r="J76" s="125"/>
      <c r="K76" s="125"/>
      <c r="L76" s="125"/>
      <c r="M76" s="125"/>
      <c r="N76" s="125"/>
      <c r="O76" s="125"/>
      <c r="P76" s="125"/>
    </row>
    <row r="77" spans="1:16">
      <c r="A77" s="125"/>
      <c r="B77" s="125"/>
      <c r="C77" s="125"/>
      <c r="D77" s="125"/>
      <c r="E77" s="125"/>
      <c r="F77" s="125"/>
      <c r="G77" s="125"/>
      <c r="H77" s="125"/>
      <c r="I77" s="125" t="s">
        <v>520</v>
      </c>
      <c r="J77" s="125" t="s">
        <v>986</v>
      </c>
      <c r="K77" s="125"/>
      <c r="L77" s="125"/>
      <c r="M77" s="125"/>
      <c r="N77" s="125">
        <v>0.5</v>
      </c>
      <c r="O77" s="125">
        <v>0.22</v>
      </c>
      <c r="P77" s="125"/>
    </row>
    <row r="78" spans="1:16">
      <c r="A78" s="125"/>
      <c r="B78" s="125"/>
      <c r="C78" s="125"/>
      <c r="D78" s="125"/>
      <c r="E78" s="125"/>
      <c r="F78" s="125"/>
      <c r="G78" s="125"/>
      <c r="H78" s="125"/>
      <c r="I78" s="125"/>
      <c r="J78" s="125"/>
      <c r="K78" s="125"/>
      <c r="L78" s="125"/>
      <c r="M78" s="125"/>
      <c r="N78" s="125"/>
      <c r="O78" s="125"/>
      <c r="P78" s="125"/>
    </row>
    <row r="79" spans="1:16">
      <c r="A79" s="125"/>
      <c r="B79" s="125"/>
      <c r="C79" s="125"/>
      <c r="D79" s="125"/>
      <c r="E79" s="125"/>
      <c r="F79" s="125"/>
      <c r="G79" s="125"/>
      <c r="H79" s="125"/>
      <c r="I79" s="125" t="s">
        <v>984</v>
      </c>
      <c r="J79" s="125"/>
      <c r="K79" s="125"/>
      <c r="L79" s="125"/>
      <c r="M79" s="125"/>
      <c r="N79" s="125">
        <v>0</v>
      </c>
      <c r="O79" s="125">
        <v>0.252</v>
      </c>
      <c r="P79" s="125"/>
    </row>
    <row r="80" spans="1:16">
      <c r="A80" s="125"/>
      <c r="B80" s="125"/>
      <c r="C80" s="125"/>
      <c r="D80" s="125"/>
      <c r="E80" s="125"/>
      <c r="F80" s="125"/>
      <c r="G80" s="125"/>
      <c r="H80" s="125"/>
      <c r="I80" s="125" t="s">
        <v>522</v>
      </c>
      <c r="J80" s="125"/>
      <c r="K80" s="125"/>
      <c r="L80" s="125"/>
      <c r="M80" s="125"/>
      <c r="N80" s="125">
        <v>0</v>
      </c>
      <c r="O80" s="125">
        <v>9.8000000000000004E-2</v>
      </c>
      <c r="P80" s="125"/>
    </row>
    <row r="81" spans="1:16">
      <c r="A81" s="125"/>
      <c r="B81" s="125"/>
      <c r="C81" s="125"/>
      <c r="D81" s="125"/>
      <c r="E81" s="125"/>
      <c r="F81" s="125"/>
      <c r="G81" s="125"/>
      <c r="H81" s="125"/>
      <c r="I81" s="125" t="s">
        <v>523</v>
      </c>
      <c r="J81" s="125"/>
      <c r="K81" s="125"/>
      <c r="L81" s="125"/>
      <c r="M81" s="125"/>
      <c r="N81" s="125">
        <v>0</v>
      </c>
      <c r="O81" s="125">
        <v>0.114</v>
      </c>
      <c r="P81" s="125"/>
    </row>
    <row r="82" spans="1:16">
      <c r="A82" s="125"/>
      <c r="B82" s="125"/>
      <c r="C82" s="125"/>
      <c r="D82" s="125"/>
      <c r="E82" s="125"/>
      <c r="F82" s="125"/>
      <c r="G82" s="125"/>
      <c r="H82" s="125"/>
      <c r="I82" s="125" t="s">
        <v>524</v>
      </c>
      <c r="J82" s="125" t="s">
        <v>987</v>
      </c>
      <c r="K82" s="125"/>
      <c r="L82" s="125"/>
      <c r="M82" s="125"/>
      <c r="N82" s="125">
        <v>0</v>
      </c>
      <c r="O82" s="125">
        <v>8.0000000000000002E-3</v>
      </c>
      <c r="P82" s="125"/>
    </row>
    <row r="83" spans="1:16">
      <c r="A83" s="125"/>
      <c r="B83" s="125"/>
      <c r="C83" s="125"/>
      <c r="D83" s="125"/>
      <c r="E83" s="125"/>
      <c r="F83" s="125"/>
      <c r="G83" s="125"/>
      <c r="H83" s="125"/>
      <c r="I83" s="125" t="s">
        <v>525</v>
      </c>
      <c r="J83" s="125"/>
      <c r="K83" s="125"/>
      <c r="L83" s="125"/>
      <c r="M83" s="125"/>
      <c r="N83" s="125">
        <v>0</v>
      </c>
      <c r="O83" s="125">
        <v>0.13800000000000001</v>
      </c>
      <c r="P83" s="125"/>
    </row>
    <row r="84" spans="1:16">
      <c r="A84" s="125"/>
      <c r="B84" s="125"/>
      <c r="C84" s="125"/>
      <c r="D84" s="125"/>
      <c r="E84" s="125"/>
      <c r="F84" s="125"/>
      <c r="G84" s="125"/>
      <c r="H84" s="125"/>
      <c r="I84" s="125" t="s">
        <v>526</v>
      </c>
      <c r="J84" s="125"/>
      <c r="K84" s="125"/>
      <c r="L84" s="125"/>
      <c r="M84" s="125"/>
      <c r="N84" s="125">
        <v>0</v>
      </c>
      <c r="O84" s="125">
        <v>0.309</v>
      </c>
      <c r="P84" s="125"/>
    </row>
    <row r="85" spans="1:16">
      <c r="A85" s="125"/>
      <c r="B85" s="125"/>
      <c r="C85" s="125"/>
      <c r="D85" s="125"/>
      <c r="E85" s="125"/>
      <c r="F85" s="125"/>
      <c r="G85" s="125"/>
      <c r="H85" s="125"/>
      <c r="I85" s="125" t="s">
        <v>528</v>
      </c>
      <c r="J85" s="125"/>
      <c r="K85" s="125"/>
      <c r="L85" s="125"/>
      <c r="M85" s="125"/>
      <c r="N85" s="125">
        <v>0</v>
      </c>
      <c r="O85" s="125">
        <v>0.13800000000000001</v>
      </c>
      <c r="P85" s="125"/>
    </row>
    <row r="86" spans="1:16">
      <c r="A86" s="125"/>
      <c r="B86" s="125"/>
      <c r="C86" s="125"/>
      <c r="D86" s="125"/>
      <c r="E86" s="125"/>
      <c r="F86" s="125"/>
      <c r="G86" s="125"/>
      <c r="H86" s="125"/>
      <c r="I86" s="125" t="s">
        <v>530</v>
      </c>
      <c r="J86" s="125"/>
      <c r="K86" s="125"/>
      <c r="L86" s="125"/>
      <c r="M86" s="125"/>
      <c r="N86" s="125">
        <v>0</v>
      </c>
      <c r="O86" s="125">
        <v>4.9000000000000002E-2</v>
      </c>
      <c r="P86" s="125"/>
    </row>
    <row r="87" spans="1:16">
      <c r="A87" s="125"/>
      <c r="B87" s="125"/>
      <c r="C87" s="125"/>
      <c r="D87" s="125"/>
      <c r="E87" s="125"/>
      <c r="F87" s="125"/>
      <c r="G87" s="125"/>
      <c r="H87" s="125"/>
      <c r="I87" s="125"/>
      <c r="J87" s="125"/>
      <c r="K87" s="125"/>
      <c r="L87" s="125"/>
      <c r="M87" s="125"/>
      <c r="N87" s="125"/>
      <c r="O87" s="125"/>
      <c r="P87" s="125"/>
    </row>
    <row r="88" spans="1:16">
      <c r="A88" s="125"/>
      <c r="B88" s="125"/>
      <c r="C88" s="125"/>
      <c r="D88" s="125"/>
      <c r="E88" s="125"/>
      <c r="F88" s="125"/>
      <c r="G88" s="125"/>
      <c r="H88" s="125"/>
      <c r="I88" s="125" t="s">
        <v>527</v>
      </c>
      <c r="J88" s="125"/>
      <c r="K88" s="125"/>
      <c r="L88" s="125"/>
      <c r="M88" s="125"/>
      <c r="N88" s="125">
        <v>0</v>
      </c>
      <c r="O88" s="125">
        <v>0.17899999999999999</v>
      </c>
      <c r="P88" s="125"/>
    </row>
    <row r="89" spans="1:16">
      <c r="A89" s="125"/>
      <c r="B89" s="125"/>
      <c r="C89" s="125"/>
      <c r="D89" s="125"/>
      <c r="E89" s="125"/>
      <c r="F89" s="125"/>
      <c r="G89" s="125"/>
      <c r="H89" s="125"/>
      <c r="I89" s="125" t="s">
        <v>529</v>
      </c>
      <c r="J89" s="125"/>
      <c r="K89" s="125"/>
      <c r="L89" s="125"/>
      <c r="M89" s="125"/>
      <c r="N89" s="125">
        <v>0</v>
      </c>
      <c r="O89" s="125">
        <v>0.106</v>
      </c>
      <c r="P89" s="125"/>
    </row>
    <row r="90" spans="1:16">
      <c r="A90" s="125"/>
      <c r="B90" s="125"/>
      <c r="C90" s="125"/>
      <c r="D90" s="125"/>
      <c r="E90" s="125"/>
      <c r="F90" s="125"/>
      <c r="G90" s="125"/>
      <c r="H90" s="125"/>
      <c r="I90" s="125" t="s">
        <v>531</v>
      </c>
      <c r="J90" s="125"/>
      <c r="K90" s="125"/>
      <c r="L90" s="125"/>
      <c r="M90" s="125"/>
      <c r="N90" s="125">
        <v>0.25</v>
      </c>
      <c r="O90" s="125">
        <v>0.317</v>
      </c>
      <c r="P90" s="125"/>
    </row>
    <row r="91" spans="1:16">
      <c r="A91" s="125"/>
      <c r="B91" s="125"/>
      <c r="C91" s="125"/>
      <c r="D91" s="125"/>
      <c r="E91" s="125"/>
      <c r="F91" s="125"/>
      <c r="G91" s="125"/>
      <c r="H91" s="125"/>
      <c r="I91" s="125" t="s">
        <v>532</v>
      </c>
      <c r="J91" s="125"/>
      <c r="K91" s="125"/>
      <c r="L91" s="125"/>
      <c r="M91" s="125"/>
      <c r="N91" s="125">
        <v>0</v>
      </c>
      <c r="O91" s="125">
        <v>8.1000000000000003E-2</v>
      </c>
      <c r="P91" s="125"/>
    </row>
    <row r="92" spans="1:16">
      <c r="A92" s="125"/>
      <c r="B92" s="125"/>
      <c r="C92" s="125"/>
      <c r="D92" s="125"/>
      <c r="E92" s="125"/>
      <c r="F92" s="125"/>
      <c r="G92" s="125"/>
      <c r="H92" s="125"/>
      <c r="I92" s="125" t="s">
        <v>533</v>
      </c>
      <c r="J92" s="125" t="s">
        <v>988</v>
      </c>
      <c r="K92" s="125"/>
      <c r="L92" s="125"/>
      <c r="M92" s="125"/>
      <c r="N92" s="125">
        <v>0.5</v>
      </c>
      <c r="O92" s="125">
        <v>0.22</v>
      </c>
      <c r="P92" s="125"/>
    </row>
    <row r="93" spans="1:16">
      <c r="A93" s="125"/>
      <c r="B93" s="125"/>
      <c r="C93" s="125"/>
      <c r="D93" s="125"/>
      <c r="E93" s="125"/>
      <c r="F93" s="125"/>
      <c r="G93" s="125"/>
      <c r="H93" s="125"/>
      <c r="I93" s="125" t="s">
        <v>639</v>
      </c>
      <c r="J93" s="125"/>
      <c r="K93" s="125"/>
      <c r="L93" s="125"/>
      <c r="M93" s="125"/>
      <c r="N93" s="125">
        <v>0.25</v>
      </c>
      <c r="O93" s="125">
        <v>0.48</v>
      </c>
      <c r="P93" s="125"/>
    </row>
    <row r="94" spans="1:16">
      <c r="A94" s="125"/>
      <c r="B94" s="125"/>
      <c r="C94" s="125"/>
      <c r="D94" s="125"/>
      <c r="E94" s="125"/>
      <c r="F94" s="125"/>
      <c r="G94" s="125"/>
      <c r="H94" s="125"/>
      <c r="I94" s="125" t="s">
        <v>535</v>
      </c>
      <c r="J94" s="125"/>
      <c r="K94" s="125"/>
      <c r="L94" s="125"/>
      <c r="M94" s="125"/>
      <c r="N94" s="125">
        <v>0</v>
      </c>
      <c r="O94" s="125">
        <v>0.187</v>
      </c>
      <c r="P94" s="125"/>
    </row>
    <row r="95" spans="1:16">
      <c r="A95" s="125"/>
      <c r="B95" s="125"/>
      <c r="C95" s="125"/>
      <c r="D95" s="125"/>
      <c r="E95" s="125"/>
      <c r="F95" s="125"/>
      <c r="G95" s="125"/>
      <c r="H95" s="125"/>
      <c r="I95" s="125" t="s">
        <v>536</v>
      </c>
      <c r="J95" s="125"/>
      <c r="K95" s="125"/>
      <c r="L95" s="125"/>
      <c r="M95" s="125"/>
      <c r="N95" s="125">
        <v>0</v>
      </c>
      <c r="O95" s="125">
        <v>5.7000000000000002E-2</v>
      </c>
      <c r="P95" s="125"/>
    </row>
    <row r="96" spans="1:16">
      <c r="A96" s="125"/>
      <c r="B96" s="125"/>
      <c r="C96" s="125"/>
      <c r="D96" s="125"/>
      <c r="E96" s="125"/>
      <c r="F96" s="125"/>
      <c r="G96" s="125"/>
      <c r="H96" s="125"/>
      <c r="I96" s="125"/>
      <c r="J96" s="125"/>
      <c r="K96" s="125"/>
      <c r="L96" s="125"/>
      <c r="M96" s="125"/>
      <c r="N96" s="125"/>
      <c r="O96" s="125"/>
      <c r="P96" s="125"/>
    </row>
    <row r="97" spans="1:16">
      <c r="A97" s="125"/>
      <c r="B97" s="125"/>
      <c r="C97" s="125"/>
      <c r="D97" s="125"/>
      <c r="E97" s="125"/>
      <c r="F97" s="125"/>
      <c r="G97" s="125"/>
      <c r="H97" s="125"/>
      <c r="I97" s="125" t="s">
        <v>538</v>
      </c>
      <c r="J97" s="125"/>
      <c r="K97" s="125"/>
      <c r="L97" s="125"/>
      <c r="M97" s="125"/>
      <c r="N97" s="125">
        <v>0</v>
      </c>
      <c r="O97" s="125">
        <v>0</v>
      </c>
      <c r="P97" s="125"/>
    </row>
    <row r="98" spans="1:16">
      <c r="A98" s="125"/>
      <c r="B98" s="125"/>
      <c r="C98" s="125"/>
      <c r="D98" s="125"/>
      <c r="E98" s="125"/>
      <c r="F98" s="125"/>
      <c r="G98" s="125"/>
      <c r="H98" s="125"/>
      <c r="I98" s="125" t="s">
        <v>1052</v>
      </c>
      <c r="J98" s="125" t="s">
        <v>989</v>
      </c>
      <c r="K98" s="125"/>
      <c r="L98" s="125"/>
      <c r="M98" s="125"/>
      <c r="N98" s="125">
        <v>0.25</v>
      </c>
      <c r="O98" s="125">
        <v>0.154</v>
      </c>
      <c r="P98" s="125"/>
    </row>
    <row r="99" spans="1:16">
      <c r="A99" s="125"/>
      <c r="B99" s="125"/>
      <c r="C99" s="125"/>
      <c r="D99" s="125"/>
      <c r="E99" s="125"/>
      <c r="F99" s="125"/>
      <c r="G99" s="125"/>
      <c r="H99" s="125"/>
      <c r="I99" s="125" t="s">
        <v>539</v>
      </c>
      <c r="J99" s="125"/>
      <c r="K99" s="125"/>
      <c r="L99" s="125"/>
      <c r="M99" s="125"/>
      <c r="N99" s="125">
        <v>0</v>
      </c>
      <c r="O99" s="125">
        <v>3.3000000000000002E-2</v>
      </c>
      <c r="P99" s="125"/>
    </row>
    <row r="100" spans="1:16">
      <c r="A100" s="125"/>
      <c r="B100" s="125"/>
      <c r="C100" s="125"/>
      <c r="D100" s="125"/>
      <c r="E100" s="125"/>
      <c r="F100" s="125"/>
      <c r="G100" s="125"/>
      <c r="H100" s="125"/>
      <c r="I100" s="125"/>
      <c r="J100" s="125"/>
      <c r="K100" s="125"/>
      <c r="L100" s="125"/>
      <c r="M100" s="125"/>
      <c r="N100" s="125"/>
      <c r="O100" s="125"/>
      <c r="P100" s="125"/>
    </row>
    <row r="101" spans="1:16">
      <c r="A101" s="125"/>
      <c r="B101" s="125"/>
      <c r="C101" s="125"/>
      <c r="D101" s="125"/>
      <c r="E101" s="125"/>
      <c r="F101" s="125"/>
      <c r="G101" s="125"/>
      <c r="H101" s="125"/>
      <c r="I101" s="125" t="s">
        <v>985</v>
      </c>
      <c r="J101" s="125"/>
      <c r="K101" s="125"/>
      <c r="L101" s="125"/>
      <c r="M101" s="125"/>
      <c r="N101" s="125">
        <v>0</v>
      </c>
      <c r="O101" s="125">
        <v>1.6E-2</v>
      </c>
      <c r="P101" s="125"/>
    </row>
    <row r="102" spans="1:16">
      <c r="A102" s="125"/>
      <c r="B102" s="125"/>
      <c r="C102" s="125"/>
      <c r="D102" s="125"/>
      <c r="E102" s="125"/>
      <c r="F102" s="125"/>
      <c r="G102" s="125"/>
      <c r="H102" s="125"/>
      <c r="I102" s="125"/>
      <c r="J102" s="125"/>
      <c r="K102" s="125"/>
      <c r="L102" s="125"/>
      <c r="M102" s="125"/>
      <c r="N102" s="125"/>
      <c r="O102" s="125"/>
      <c r="P102" s="125"/>
    </row>
    <row r="103" spans="1:16">
      <c r="A103" s="125"/>
      <c r="B103" s="125"/>
      <c r="C103" s="125"/>
      <c r="D103" s="125"/>
      <c r="E103" s="125"/>
      <c r="F103" s="125"/>
      <c r="G103" s="125"/>
      <c r="H103" s="125"/>
      <c r="I103" s="125"/>
      <c r="J103" s="125"/>
      <c r="K103" s="125"/>
      <c r="L103" s="125"/>
      <c r="M103" s="125"/>
      <c r="N103" s="125"/>
      <c r="O103" s="125"/>
      <c r="P103" s="125"/>
    </row>
    <row r="104" spans="1:16">
      <c r="A104" s="125"/>
      <c r="B104" s="125"/>
      <c r="C104" s="125"/>
      <c r="D104" s="125"/>
      <c r="E104" s="125"/>
      <c r="F104" s="125"/>
      <c r="G104" s="125"/>
      <c r="H104" s="125"/>
      <c r="I104" s="125"/>
      <c r="J104" s="125"/>
      <c r="K104" s="125"/>
      <c r="L104" s="125"/>
      <c r="M104" s="125"/>
      <c r="N104" s="125"/>
      <c r="O104" s="125"/>
      <c r="P104" s="125"/>
    </row>
    <row r="105" spans="1:16">
      <c r="A105" s="125"/>
      <c r="B105" s="125"/>
      <c r="C105" s="125"/>
      <c r="D105" s="125"/>
      <c r="E105" s="125"/>
      <c r="F105" s="125"/>
      <c r="G105" s="125"/>
      <c r="H105" s="125"/>
      <c r="I105" s="125"/>
      <c r="J105" s="125"/>
      <c r="K105" s="125"/>
      <c r="L105" s="125"/>
      <c r="M105" s="125"/>
      <c r="N105" s="125"/>
      <c r="O105" s="125"/>
      <c r="P105" s="125"/>
    </row>
    <row r="106" spans="1:16" ht="39.950000000000003" customHeight="1">
      <c r="A106" s="408" t="s">
        <v>990</v>
      </c>
      <c r="B106" s="190"/>
      <c r="C106" s="190"/>
      <c r="D106" s="190"/>
      <c r="E106" s="190"/>
      <c r="F106" s="190"/>
      <c r="G106" s="190"/>
      <c r="H106" s="190"/>
      <c r="I106" s="190"/>
      <c r="J106" s="190"/>
      <c r="K106" s="190"/>
      <c r="L106" s="190"/>
      <c r="M106" s="190"/>
      <c r="N106" s="190"/>
      <c r="O106" s="190"/>
      <c r="P106" s="190"/>
    </row>
    <row r="107" spans="1:16" ht="129.94999999999999" customHeight="1">
      <c r="A107" s="428" t="s">
        <v>1053</v>
      </c>
      <c r="B107" s="377"/>
      <c r="C107" s="377"/>
      <c r="D107" s="377"/>
      <c r="E107" s="377"/>
      <c r="F107" s="377"/>
      <c r="G107" s="377"/>
      <c r="H107" s="377"/>
      <c r="I107" s="377"/>
      <c r="J107" s="377"/>
      <c r="K107" s="377"/>
      <c r="L107" s="377"/>
      <c r="M107" s="377"/>
      <c r="N107" s="377"/>
      <c r="O107" s="377"/>
      <c r="P107" s="377"/>
    </row>
    <row r="108" spans="1:16" ht="46.5" customHeight="1">
      <c r="A108" s="379" t="s">
        <v>1054</v>
      </c>
      <c r="B108" s="371"/>
      <c r="C108" s="371"/>
      <c r="D108" s="371"/>
      <c r="E108" s="371"/>
      <c r="F108" s="371"/>
      <c r="G108" s="371"/>
      <c r="H108" s="371"/>
      <c r="I108" s="371"/>
      <c r="J108" s="371"/>
      <c r="K108" s="371"/>
      <c r="L108" s="371"/>
      <c r="M108" s="371"/>
      <c r="N108" s="371"/>
      <c r="O108" s="371"/>
      <c r="P108" s="371"/>
    </row>
    <row r="109" spans="1:16" ht="18.75">
      <c r="A109" s="380" t="s">
        <v>1047</v>
      </c>
      <c r="B109" s="188"/>
      <c r="C109" s="188"/>
      <c r="D109" s="188"/>
      <c r="E109" s="188"/>
      <c r="F109" s="188"/>
      <c r="G109" s="188"/>
      <c r="H109" s="188"/>
      <c r="I109" s="188"/>
      <c r="J109" s="188"/>
      <c r="K109" s="188"/>
      <c r="L109" s="188"/>
      <c r="M109" s="188"/>
      <c r="N109" s="188"/>
      <c r="O109" s="188"/>
      <c r="P109" s="188"/>
    </row>
    <row r="110" spans="1:16">
      <c r="A110" s="414"/>
      <c r="B110" s="414"/>
      <c r="C110" s="414"/>
      <c r="D110" s="414"/>
      <c r="E110" s="414"/>
      <c r="F110" s="414"/>
      <c r="G110" s="414"/>
      <c r="H110" s="125"/>
      <c r="I110" s="125"/>
      <c r="J110" s="125"/>
      <c r="K110" s="125"/>
      <c r="L110" s="125"/>
      <c r="M110" s="125"/>
      <c r="N110" s="125"/>
      <c r="O110" s="125"/>
      <c r="P110" s="125"/>
    </row>
    <row r="111" spans="1:16">
      <c r="A111" s="125"/>
      <c r="B111" s="125"/>
      <c r="C111" s="125"/>
      <c r="D111" s="125"/>
      <c r="E111" s="125"/>
      <c r="F111" s="125"/>
      <c r="G111" s="125"/>
      <c r="H111" s="125"/>
      <c r="I111" s="125"/>
      <c r="J111" s="125"/>
      <c r="K111" s="125"/>
      <c r="L111" s="125"/>
      <c r="M111" s="125"/>
      <c r="N111" s="125"/>
      <c r="O111" s="125"/>
      <c r="P111" s="125"/>
    </row>
    <row r="112" spans="1:16">
      <c r="A112" s="125"/>
      <c r="B112" s="125"/>
      <c r="C112" s="125"/>
      <c r="D112" s="125"/>
      <c r="E112" s="125"/>
      <c r="F112" s="125"/>
      <c r="G112" s="125"/>
      <c r="H112" s="125"/>
      <c r="I112" s="125" t="s">
        <v>1055</v>
      </c>
      <c r="J112" s="125">
        <v>0.73899999999999999</v>
      </c>
      <c r="K112" s="125">
        <v>0.83333333333333337</v>
      </c>
      <c r="L112" s="125"/>
      <c r="M112" s="125"/>
      <c r="N112" s="125"/>
      <c r="O112" s="125"/>
      <c r="P112" s="125"/>
    </row>
    <row r="113" spans="1:16">
      <c r="A113" s="125"/>
      <c r="B113" s="125"/>
      <c r="C113" s="125"/>
      <c r="D113" s="125"/>
      <c r="E113" s="125"/>
      <c r="F113" s="125"/>
      <c r="G113" s="125"/>
      <c r="H113" s="125"/>
      <c r="I113" s="125" t="s">
        <v>1056</v>
      </c>
      <c r="J113" s="125">
        <v>0.51200000000000001</v>
      </c>
      <c r="K113" s="125">
        <v>0.35185185185185186</v>
      </c>
      <c r="L113" s="125"/>
      <c r="M113" s="125"/>
      <c r="N113" s="125"/>
      <c r="O113" s="125"/>
      <c r="P113" s="125"/>
    </row>
    <row r="114" spans="1:16">
      <c r="A114" s="125"/>
      <c r="B114" s="125"/>
      <c r="C114" s="125"/>
      <c r="D114" s="125"/>
      <c r="E114" s="125"/>
      <c r="F114" s="125"/>
      <c r="G114" s="125"/>
      <c r="H114" s="125"/>
      <c r="I114" s="125" t="s">
        <v>1057</v>
      </c>
      <c r="J114" s="125">
        <v>0.16500000000000001</v>
      </c>
      <c r="K114" s="125">
        <v>0.1111111111111111</v>
      </c>
      <c r="L114" s="125"/>
      <c r="M114" s="125"/>
      <c r="N114" s="125"/>
      <c r="O114" s="125"/>
      <c r="P114" s="125"/>
    </row>
    <row r="115" spans="1:16">
      <c r="A115" s="125"/>
      <c r="B115" s="125"/>
      <c r="C115" s="125"/>
      <c r="D115" s="125"/>
      <c r="E115" s="125"/>
      <c r="F115" s="125"/>
      <c r="G115" s="125"/>
      <c r="H115" s="125"/>
      <c r="I115" s="125"/>
      <c r="J115" s="125"/>
      <c r="K115" s="125"/>
      <c r="L115" s="125"/>
      <c r="M115" s="125"/>
      <c r="N115" s="125"/>
      <c r="O115" s="125"/>
      <c r="P115" s="125"/>
    </row>
    <row r="116" spans="1:16">
      <c r="A116" s="125"/>
      <c r="B116" s="125"/>
      <c r="C116" s="125"/>
      <c r="D116" s="125"/>
      <c r="E116" s="125"/>
      <c r="F116" s="125"/>
      <c r="G116" s="125"/>
      <c r="H116" s="125"/>
      <c r="I116" s="125"/>
      <c r="J116" s="125"/>
      <c r="K116" s="125"/>
      <c r="L116" s="125"/>
      <c r="M116" s="125"/>
      <c r="N116" s="125"/>
      <c r="O116" s="125"/>
      <c r="P116" s="125"/>
    </row>
    <row r="117" spans="1:16">
      <c r="A117" s="125"/>
      <c r="B117" s="125"/>
      <c r="C117" s="125"/>
      <c r="D117" s="125"/>
      <c r="E117" s="125"/>
      <c r="F117" s="125"/>
      <c r="G117" s="125"/>
      <c r="H117" s="125"/>
      <c r="I117" s="125"/>
      <c r="J117" s="125"/>
      <c r="K117" s="125"/>
      <c r="L117" s="125"/>
      <c r="M117" s="125"/>
      <c r="N117" s="125"/>
      <c r="O117" s="125"/>
      <c r="P117" s="125"/>
    </row>
    <row r="118" spans="1:16">
      <c r="A118" s="125"/>
      <c r="B118" s="125"/>
      <c r="C118" s="125"/>
      <c r="D118" s="125"/>
      <c r="E118" s="125"/>
      <c r="F118" s="125"/>
      <c r="G118" s="125"/>
      <c r="H118" s="125"/>
      <c r="I118" s="125"/>
      <c r="J118" s="125"/>
      <c r="K118" s="125"/>
      <c r="L118" s="125"/>
      <c r="M118" s="125"/>
      <c r="N118" s="125"/>
      <c r="O118" s="125"/>
      <c r="P118" s="125"/>
    </row>
    <row r="119" spans="1:16">
      <c r="A119" s="125"/>
      <c r="B119" s="125"/>
      <c r="C119" s="125"/>
      <c r="D119" s="125"/>
      <c r="E119" s="125"/>
      <c r="F119" s="125"/>
      <c r="G119" s="125"/>
      <c r="H119" s="125"/>
      <c r="I119" s="125"/>
      <c r="J119" s="125"/>
      <c r="K119" s="125"/>
      <c r="L119" s="125"/>
      <c r="M119" s="125"/>
      <c r="N119" s="125"/>
      <c r="O119" s="125"/>
      <c r="P119" s="125"/>
    </row>
    <row r="120" spans="1:16">
      <c r="A120" s="125"/>
      <c r="B120" s="125"/>
      <c r="C120" s="125"/>
      <c r="D120" s="125"/>
      <c r="E120" s="125"/>
      <c r="F120" s="125"/>
      <c r="G120" s="125"/>
      <c r="H120" s="125"/>
      <c r="I120" s="125"/>
      <c r="J120" s="125"/>
      <c r="K120" s="125"/>
      <c r="L120" s="125"/>
      <c r="M120" s="125"/>
      <c r="N120" s="125"/>
      <c r="O120" s="125"/>
      <c r="P120" s="125"/>
    </row>
    <row r="121" spans="1:16">
      <c r="A121" s="125"/>
      <c r="B121" s="125"/>
      <c r="C121" s="125"/>
      <c r="D121" s="125"/>
      <c r="E121" s="125"/>
      <c r="F121" s="125"/>
      <c r="G121" s="125"/>
      <c r="H121" s="125"/>
      <c r="I121" s="125"/>
      <c r="J121" s="125"/>
      <c r="K121" s="125"/>
      <c r="L121" s="125"/>
      <c r="M121" s="125"/>
      <c r="N121" s="125"/>
      <c r="O121" s="125"/>
      <c r="P121" s="125"/>
    </row>
    <row r="122" spans="1:16">
      <c r="A122" s="125"/>
      <c r="B122" s="125"/>
      <c r="C122" s="125"/>
      <c r="D122" s="125"/>
      <c r="E122" s="125"/>
      <c r="F122" s="125"/>
      <c r="G122" s="125"/>
      <c r="H122" s="125"/>
      <c r="I122" s="125"/>
      <c r="J122" s="125"/>
      <c r="K122" s="125"/>
      <c r="L122" s="125"/>
      <c r="M122" s="125"/>
      <c r="N122" s="125"/>
      <c r="O122" s="125"/>
      <c r="P122" s="125"/>
    </row>
    <row r="123" spans="1:16">
      <c r="A123" s="125"/>
      <c r="B123" s="125"/>
      <c r="C123" s="125"/>
      <c r="D123" s="125"/>
      <c r="E123" s="125"/>
      <c r="F123" s="125"/>
      <c r="G123" s="125"/>
      <c r="H123" s="125"/>
      <c r="I123" s="125"/>
      <c r="J123" s="125"/>
      <c r="K123" s="125"/>
      <c r="L123" s="125"/>
      <c r="M123" s="125"/>
      <c r="N123" s="125"/>
      <c r="O123" s="125"/>
      <c r="P123" s="125"/>
    </row>
    <row r="124" spans="1:16">
      <c r="A124" s="125"/>
      <c r="B124" s="125"/>
      <c r="C124" s="125"/>
      <c r="D124" s="125"/>
      <c r="E124" s="125"/>
      <c r="F124" s="125"/>
      <c r="G124" s="125"/>
      <c r="H124" s="125"/>
      <c r="I124" s="125"/>
      <c r="J124" s="125"/>
      <c r="K124" s="125"/>
      <c r="L124" s="125"/>
      <c r="M124" s="125"/>
      <c r="N124" s="125"/>
      <c r="O124" s="125"/>
      <c r="P124" s="125"/>
    </row>
    <row r="125" spans="1:16">
      <c r="A125" s="125"/>
      <c r="B125" s="125"/>
      <c r="C125" s="125"/>
      <c r="D125" s="125"/>
      <c r="E125" s="125"/>
      <c r="F125" s="125"/>
      <c r="G125" s="125"/>
      <c r="H125" s="125"/>
      <c r="I125" s="125"/>
      <c r="J125" s="125"/>
      <c r="K125" s="125"/>
      <c r="L125" s="125"/>
      <c r="M125" s="125"/>
      <c r="N125" s="125"/>
      <c r="O125" s="125"/>
      <c r="P125" s="125"/>
    </row>
    <row r="126" spans="1:16">
      <c r="A126" s="125"/>
      <c r="B126" s="125"/>
      <c r="C126" s="125"/>
      <c r="D126" s="125"/>
      <c r="E126" s="125"/>
      <c r="F126" s="125"/>
      <c r="G126" s="125"/>
      <c r="H126" s="125"/>
      <c r="I126" s="125"/>
      <c r="J126" s="125"/>
      <c r="K126" s="125"/>
      <c r="L126" s="125"/>
      <c r="M126" s="125"/>
      <c r="N126" s="125"/>
      <c r="O126" s="125"/>
      <c r="P126" s="125"/>
    </row>
    <row r="127" spans="1:16">
      <c r="A127" s="125"/>
      <c r="B127" s="125"/>
      <c r="C127" s="125"/>
      <c r="D127" s="125"/>
      <c r="E127" s="125"/>
      <c r="F127" s="125"/>
      <c r="G127" s="125"/>
      <c r="H127" s="125"/>
      <c r="I127" s="125"/>
      <c r="J127" s="125"/>
      <c r="K127" s="125"/>
      <c r="L127" s="125"/>
      <c r="M127" s="125"/>
      <c r="N127" s="125"/>
      <c r="O127" s="125"/>
      <c r="P127" s="125"/>
    </row>
    <row r="128" spans="1:16">
      <c r="A128" s="125"/>
      <c r="B128" s="125"/>
      <c r="C128" s="125"/>
      <c r="D128" s="125"/>
      <c r="E128" s="125"/>
      <c r="F128" s="125"/>
      <c r="G128" s="125"/>
      <c r="H128" s="125"/>
      <c r="I128" s="125"/>
      <c r="J128" s="125"/>
      <c r="K128" s="125"/>
      <c r="L128" s="125"/>
      <c r="M128" s="125"/>
      <c r="N128" s="125"/>
      <c r="O128" s="125"/>
      <c r="P128" s="125"/>
    </row>
    <row r="129" spans="1:16">
      <c r="A129" s="125"/>
      <c r="B129" s="125"/>
      <c r="C129" s="125"/>
      <c r="D129" s="125"/>
      <c r="E129" s="125"/>
      <c r="F129" s="125"/>
      <c r="G129" s="125"/>
      <c r="H129" s="125"/>
      <c r="I129" s="125"/>
      <c r="J129" s="125"/>
      <c r="K129" s="125"/>
      <c r="L129" s="125"/>
      <c r="M129" s="125"/>
      <c r="N129" s="125"/>
      <c r="O129" s="125"/>
      <c r="P129" s="125"/>
    </row>
    <row r="130" spans="1:16">
      <c r="A130" s="125"/>
      <c r="B130" s="125"/>
      <c r="C130" s="125"/>
      <c r="D130" s="125"/>
      <c r="E130" s="125"/>
      <c r="F130" s="125"/>
      <c r="G130" s="125"/>
      <c r="H130" s="125"/>
      <c r="I130" s="125"/>
      <c r="J130" s="125"/>
      <c r="K130" s="125"/>
      <c r="L130" s="125"/>
      <c r="M130" s="125"/>
      <c r="N130" s="125"/>
      <c r="O130" s="125"/>
      <c r="P130" s="125"/>
    </row>
    <row r="131" spans="1:16">
      <c r="A131" s="125"/>
      <c r="B131" s="125"/>
      <c r="C131" s="125"/>
      <c r="D131" s="125"/>
      <c r="E131" s="125"/>
      <c r="F131" s="125"/>
      <c r="G131" s="125"/>
      <c r="H131" s="125"/>
      <c r="I131" s="125"/>
      <c r="J131" s="125"/>
      <c r="K131" s="125"/>
      <c r="L131" s="125"/>
      <c r="M131" s="125"/>
      <c r="N131" s="125"/>
      <c r="O131" s="125"/>
      <c r="P131" s="125"/>
    </row>
    <row r="132" spans="1:16">
      <c r="A132" s="125"/>
      <c r="B132" s="125"/>
      <c r="C132" s="125"/>
      <c r="D132" s="125"/>
      <c r="E132" s="125"/>
      <c r="F132" s="125"/>
      <c r="G132" s="125"/>
      <c r="H132" s="125"/>
      <c r="I132" s="125"/>
      <c r="J132" s="125"/>
      <c r="K132" s="125"/>
      <c r="L132" s="125"/>
      <c r="M132" s="125"/>
      <c r="N132" s="125"/>
      <c r="O132" s="125"/>
      <c r="P132" s="125"/>
    </row>
    <row r="133" spans="1:16">
      <c r="A133" s="125"/>
      <c r="B133" s="125"/>
      <c r="C133" s="125"/>
      <c r="D133" s="125"/>
      <c r="E133" s="125"/>
      <c r="F133" s="125"/>
      <c r="G133" s="125"/>
      <c r="H133" s="125"/>
      <c r="I133" s="125"/>
      <c r="J133" s="125"/>
      <c r="K133" s="125"/>
      <c r="L133" s="125"/>
      <c r="M133" s="125"/>
      <c r="N133" s="125"/>
      <c r="O133" s="125"/>
      <c r="P133" s="125"/>
    </row>
    <row r="134" spans="1:16">
      <c r="A134" s="125"/>
      <c r="B134" s="125"/>
      <c r="C134" s="125"/>
      <c r="D134" s="125"/>
      <c r="E134" s="125"/>
      <c r="F134" s="125"/>
      <c r="G134" s="125"/>
      <c r="H134" s="125"/>
      <c r="I134" s="125"/>
      <c r="J134" s="125"/>
      <c r="K134" s="125"/>
      <c r="L134" s="125"/>
      <c r="M134" s="125"/>
      <c r="N134" s="125"/>
      <c r="O134" s="125"/>
      <c r="P134" s="125"/>
    </row>
    <row r="135" spans="1:16">
      <c r="A135" s="125"/>
      <c r="B135" s="125"/>
      <c r="C135" s="125"/>
      <c r="D135" s="125"/>
      <c r="E135" s="125"/>
      <c r="F135" s="125"/>
      <c r="G135" s="125"/>
      <c r="H135" s="125"/>
      <c r="I135" s="125"/>
      <c r="J135" s="125"/>
      <c r="K135" s="125"/>
      <c r="L135" s="125"/>
      <c r="M135" s="125"/>
      <c r="N135" s="125"/>
      <c r="O135" s="125"/>
      <c r="P135" s="125"/>
    </row>
    <row r="136" spans="1:16">
      <c r="A136" s="125"/>
      <c r="B136" s="125"/>
      <c r="C136" s="125"/>
      <c r="D136" s="125"/>
      <c r="E136" s="125"/>
      <c r="F136" s="125"/>
      <c r="G136" s="125"/>
      <c r="H136" s="125"/>
      <c r="I136" s="125"/>
      <c r="J136" s="125"/>
      <c r="K136" s="125"/>
      <c r="L136" s="125"/>
      <c r="M136" s="125"/>
      <c r="N136" s="125"/>
      <c r="O136" s="125"/>
      <c r="P136" s="125"/>
    </row>
    <row r="137" spans="1:16">
      <c r="A137" s="125"/>
      <c r="B137" s="125"/>
      <c r="C137" s="125"/>
      <c r="D137" s="125"/>
      <c r="E137" s="125"/>
      <c r="F137" s="125"/>
      <c r="G137" s="125"/>
      <c r="H137" s="125"/>
      <c r="I137" s="125"/>
      <c r="J137" s="125"/>
      <c r="K137" s="125"/>
      <c r="L137" s="125"/>
      <c r="M137" s="125"/>
      <c r="N137" s="125"/>
      <c r="O137" s="125"/>
      <c r="P137" s="125"/>
    </row>
    <row r="138" spans="1:16">
      <c r="A138" s="125"/>
      <c r="B138" s="125"/>
      <c r="C138" s="125"/>
      <c r="D138" s="125"/>
      <c r="E138" s="125"/>
      <c r="F138" s="125"/>
      <c r="G138" s="125"/>
      <c r="H138" s="125"/>
      <c r="I138" s="125"/>
      <c r="J138" s="125"/>
      <c r="K138" s="125"/>
      <c r="L138" s="125"/>
      <c r="M138" s="125"/>
      <c r="N138" s="125"/>
      <c r="O138" s="125"/>
      <c r="P138" s="125"/>
    </row>
    <row r="139" spans="1:16">
      <c r="A139" s="125"/>
      <c r="B139" s="125"/>
      <c r="C139" s="125"/>
      <c r="D139" s="125"/>
      <c r="E139" s="125"/>
      <c r="F139" s="125"/>
      <c r="G139" s="125"/>
      <c r="H139" s="125"/>
      <c r="I139" s="125"/>
      <c r="J139" s="125"/>
      <c r="K139" s="125"/>
      <c r="L139" s="125"/>
      <c r="M139" s="125"/>
      <c r="N139" s="125"/>
      <c r="O139" s="125"/>
      <c r="P139" s="125"/>
    </row>
    <row r="140" spans="1:16">
      <c r="A140" s="125"/>
      <c r="B140" s="125"/>
      <c r="C140" s="125"/>
      <c r="D140" s="125"/>
      <c r="E140" s="125"/>
      <c r="F140" s="125"/>
      <c r="G140" s="125"/>
      <c r="H140" s="125"/>
      <c r="I140" s="125"/>
      <c r="J140" s="125"/>
      <c r="K140" s="125"/>
      <c r="L140" s="125"/>
      <c r="M140" s="125"/>
      <c r="N140" s="125"/>
      <c r="O140" s="125"/>
      <c r="P140" s="125"/>
    </row>
    <row r="141" spans="1:16">
      <c r="A141" s="125"/>
      <c r="B141" s="125"/>
      <c r="C141" s="125"/>
      <c r="D141" s="125"/>
      <c r="E141" s="125"/>
      <c r="F141" s="125"/>
      <c r="G141" s="125"/>
      <c r="H141" s="125"/>
      <c r="I141" s="125"/>
      <c r="J141" s="125"/>
      <c r="K141" s="125"/>
      <c r="L141" s="125"/>
      <c r="M141" s="125"/>
      <c r="N141" s="125"/>
      <c r="O141" s="125"/>
      <c r="P141" s="125"/>
    </row>
    <row r="142" spans="1:16">
      <c r="A142" s="125"/>
      <c r="B142" s="125"/>
      <c r="C142" s="125"/>
      <c r="D142" s="125"/>
      <c r="E142" s="125"/>
      <c r="F142" s="125"/>
      <c r="G142" s="125"/>
      <c r="H142" s="125"/>
      <c r="I142" s="125"/>
      <c r="J142" s="125"/>
      <c r="K142" s="125"/>
      <c r="L142" s="125"/>
      <c r="M142" s="125"/>
      <c r="N142" s="125"/>
      <c r="O142" s="125"/>
      <c r="P142" s="125"/>
    </row>
    <row r="143" spans="1:16">
      <c r="A143" s="125"/>
      <c r="B143" s="125"/>
      <c r="C143" s="125"/>
      <c r="D143" s="125"/>
      <c r="E143" s="125"/>
      <c r="F143" s="125"/>
      <c r="G143" s="125"/>
      <c r="H143" s="125"/>
      <c r="I143" s="125"/>
      <c r="J143" s="125"/>
      <c r="K143" s="125"/>
      <c r="L143" s="125"/>
      <c r="M143" s="125"/>
      <c r="N143" s="125"/>
      <c r="O143" s="125"/>
      <c r="P143" s="125"/>
    </row>
    <row r="144" spans="1:16">
      <c r="A144" s="125"/>
      <c r="B144" s="125"/>
      <c r="C144" s="125"/>
      <c r="D144" s="125"/>
      <c r="E144" s="125"/>
      <c r="F144" s="125"/>
      <c r="G144" s="125"/>
      <c r="H144" s="125"/>
      <c r="I144" s="125"/>
      <c r="J144" s="125"/>
      <c r="K144" s="125"/>
      <c r="L144" s="125"/>
      <c r="M144" s="125"/>
      <c r="N144" s="125"/>
      <c r="O144" s="125"/>
      <c r="P144" s="125"/>
    </row>
    <row r="145" spans="1:16">
      <c r="A145" s="125"/>
      <c r="B145" s="125"/>
      <c r="C145" s="125"/>
      <c r="D145" s="125"/>
      <c r="E145" s="125"/>
      <c r="F145" s="125"/>
      <c r="G145" s="125"/>
      <c r="H145" s="125"/>
      <c r="I145" s="125"/>
      <c r="J145" s="125"/>
      <c r="K145" s="125"/>
      <c r="L145" s="125"/>
      <c r="M145" s="125"/>
      <c r="N145" s="125"/>
      <c r="O145" s="125"/>
      <c r="P145" s="125"/>
    </row>
    <row r="146" spans="1:16">
      <c r="A146" s="125"/>
      <c r="B146" s="125"/>
      <c r="C146" s="125"/>
      <c r="D146" s="125"/>
      <c r="E146" s="125"/>
      <c r="F146" s="125"/>
      <c r="G146" s="125"/>
      <c r="H146" s="125"/>
      <c r="I146" s="125"/>
      <c r="J146" s="125"/>
      <c r="K146" s="125"/>
      <c r="L146" s="125"/>
      <c r="M146" s="125"/>
      <c r="N146" s="125"/>
      <c r="O146" s="125"/>
      <c r="P146" s="125"/>
    </row>
    <row r="147" spans="1:16" ht="23.25" customHeight="1">
      <c r="A147" s="379" t="s">
        <v>1058</v>
      </c>
      <c r="B147" s="371"/>
      <c r="C147" s="371"/>
      <c r="D147" s="371"/>
      <c r="E147" s="371"/>
      <c r="F147" s="371"/>
      <c r="G147" s="371"/>
      <c r="H147" s="371"/>
      <c r="I147" s="371"/>
      <c r="J147" s="371"/>
      <c r="K147" s="371"/>
      <c r="L147" s="371"/>
      <c r="M147" s="371"/>
      <c r="N147" s="371"/>
      <c r="O147" s="371"/>
      <c r="P147" s="371"/>
    </row>
    <row r="148" spans="1:16" ht="18.75">
      <c r="A148" s="380" t="s">
        <v>1059</v>
      </c>
      <c r="B148" s="188"/>
      <c r="C148" s="188"/>
      <c r="D148" s="188"/>
      <c r="E148" s="188"/>
      <c r="F148" s="188"/>
      <c r="G148" s="188"/>
      <c r="H148" s="188"/>
      <c r="I148" s="188"/>
      <c r="J148" s="188"/>
      <c r="K148" s="188"/>
      <c r="L148" s="188"/>
      <c r="M148" s="188"/>
      <c r="N148" s="188"/>
      <c r="O148" s="188"/>
      <c r="P148" s="188"/>
    </row>
    <row r="149" spans="1:16" ht="15" customHeight="1">
      <c r="A149" s="372"/>
      <c r="B149" s="372"/>
      <c r="C149" s="372"/>
      <c r="D149" s="372"/>
      <c r="E149" s="372"/>
      <c r="F149" s="372"/>
      <c r="G149" s="372"/>
      <c r="H149" s="372"/>
      <c r="I149" s="372"/>
      <c r="J149" s="372"/>
      <c r="K149" s="372"/>
      <c r="L149" s="372"/>
      <c r="M149" s="372"/>
      <c r="N149" s="372"/>
      <c r="O149" s="372"/>
      <c r="P149" s="372"/>
    </row>
    <row r="150" spans="1:16">
      <c r="A150" s="125"/>
      <c r="B150" s="125"/>
      <c r="C150" s="125"/>
      <c r="D150" s="125"/>
      <c r="E150" s="125"/>
      <c r="F150" s="125"/>
      <c r="G150" s="125"/>
      <c r="H150" s="125"/>
      <c r="I150" s="125"/>
      <c r="J150" s="125"/>
      <c r="K150" s="125"/>
      <c r="L150" s="125"/>
      <c r="M150" s="125"/>
      <c r="N150" s="125"/>
      <c r="O150" s="125"/>
      <c r="P150" s="125"/>
    </row>
    <row r="151" spans="1:16">
      <c r="A151" s="125"/>
      <c r="B151" s="125"/>
      <c r="C151" s="125"/>
      <c r="D151" s="125"/>
      <c r="E151" s="125"/>
      <c r="F151" s="125"/>
      <c r="G151" s="125"/>
      <c r="H151" s="125"/>
      <c r="I151" s="125" t="s">
        <v>644</v>
      </c>
      <c r="J151" s="125">
        <v>0.83699999999999997</v>
      </c>
      <c r="K151" s="159">
        <v>0.8</v>
      </c>
      <c r="L151" s="125"/>
      <c r="M151" s="125"/>
      <c r="N151" s="125"/>
      <c r="O151" s="125"/>
      <c r="P151" s="125"/>
    </row>
    <row r="152" spans="1:16">
      <c r="A152" s="125"/>
      <c r="B152" s="125"/>
      <c r="C152" s="125"/>
      <c r="D152" s="125"/>
      <c r="E152" s="125"/>
      <c r="F152" s="125"/>
      <c r="G152" s="125"/>
      <c r="H152" s="125"/>
      <c r="I152" s="125" t="s">
        <v>645</v>
      </c>
      <c r="J152" s="125">
        <v>0.56200000000000006</v>
      </c>
      <c r="K152" s="159">
        <v>0.51100000000000001</v>
      </c>
      <c r="L152" s="125"/>
      <c r="M152" s="125"/>
      <c r="N152" s="125"/>
      <c r="O152" s="125"/>
      <c r="P152" s="125"/>
    </row>
    <row r="153" spans="1:16">
      <c r="A153" s="125"/>
      <c r="B153" s="125"/>
      <c r="C153" s="125"/>
      <c r="D153" s="125"/>
      <c r="E153" s="125"/>
      <c r="F153" s="125"/>
      <c r="G153" s="125"/>
      <c r="H153" s="125"/>
      <c r="I153" s="125" t="s">
        <v>1060</v>
      </c>
      <c r="J153" s="125">
        <v>0.71199999999999997</v>
      </c>
      <c r="K153" s="159">
        <v>0.64400000000000002</v>
      </c>
      <c r="L153" s="125"/>
      <c r="M153" s="125"/>
      <c r="N153" s="125"/>
      <c r="O153" s="125"/>
      <c r="P153" s="125"/>
    </row>
    <row r="154" spans="1:16">
      <c r="A154" s="125"/>
      <c r="B154" s="125"/>
      <c r="C154" s="125"/>
      <c r="D154" s="125"/>
      <c r="E154" s="125"/>
      <c r="F154" s="125"/>
      <c r="G154" s="125"/>
      <c r="H154" s="125"/>
      <c r="I154" s="125" t="s">
        <v>1061</v>
      </c>
      <c r="J154" s="125">
        <v>0.86</v>
      </c>
      <c r="K154" s="159">
        <v>0.91100000000000003</v>
      </c>
      <c r="L154" s="125"/>
      <c r="M154" s="125"/>
      <c r="N154" s="125"/>
      <c r="O154" s="125"/>
      <c r="P154" s="125"/>
    </row>
    <row r="155" spans="1:16">
      <c r="A155" s="125"/>
      <c r="B155" s="125"/>
      <c r="C155" s="125"/>
      <c r="D155" s="125"/>
      <c r="E155" s="125"/>
      <c r="F155" s="125"/>
      <c r="G155" s="125"/>
      <c r="H155" s="125"/>
      <c r="I155" s="125" t="s">
        <v>648</v>
      </c>
      <c r="J155" s="125">
        <v>0.82499999999999996</v>
      </c>
      <c r="K155" s="159">
        <v>0.93300000000000005</v>
      </c>
      <c r="L155" s="125"/>
      <c r="M155" s="125"/>
      <c r="N155" s="125"/>
      <c r="O155" s="125"/>
      <c r="P155" s="125"/>
    </row>
    <row r="156" spans="1:16">
      <c r="A156" s="125"/>
      <c r="B156" s="125"/>
      <c r="C156" s="125"/>
      <c r="D156" s="125"/>
      <c r="E156" s="125"/>
      <c r="F156" s="125"/>
      <c r="G156" s="125"/>
      <c r="H156" s="125"/>
      <c r="I156" s="125" t="s">
        <v>391</v>
      </c>
      <c r="J156" s="125">
        <v>5.0000000000000001E-3</v>
      </c>
      <c r="K156" s="159">
        <v>0</v>
      </c>
      <c r="L156" s="125"/>
      <c r="M156" s="125"/>
      <c r="N156" s="125"/>
      <c r="O156" s="125"/>
      <c r="P156" s="125"/>
    </row>
    <row r="157" spans="1:16">
      <c r="A157" s="125"/>
      <c r="B157" s="125"/>
      <c r="C157" s="125"/>
      <c r="D157" s="125"/>
      <c r="E157" s="125"/>
      <c r="F157" s="125"/>
      <c r="G157" s="125"/>
      <c r="H157" s="125"/>
      <c r="I157" s="125"/>
      <c r="J157" s="125"/>
      <c r="K157" s="125"/>
      <c r="L157" s="125"/>
      <c r="M157" s="125"/>
      <c r="N157" s="125"/>
      <c r="O157" s="125"/>
      <c r="P157" s="125"/>
    </row>
    <row r="158" spans="1:16">
      <c r="A158" s="125"/>
      <c r="B158" s="125"/>
      <c r="C158" s="125"/>
      <c r="D158" s="125"/>
      <c r="E158" s="125"/>
      <c r="F158" s="125"/>
      <c r="G158" s="125"/>
      <c r="H158" s="125"/>
      <c r="I158" s="125"/>
      <c r="J158" s="125"/>
      <c r="K158" s="125"/>
      <c r="L158" s="125"/>
      <c r="M158" s="125"/>
      <c r="N158" s="125"/>
      <c r="O158" s="125"/>
      <c r="P158" s="125"/>
    </row>
    <row r="159" spans="1:16">
      <c r="A159" s="125"/>
      <c r="B159" s="125"/>
      <c r="C159" s="125"/>
      <c r="D159" s="125"/>
      <c r="E159" s="125"/>
      <c r="F159" s="125"/>
      <c r="G159" s="125"/>
      <c r="H159" s="125"/>
      <c r="I159" s="125"/>
      <c r="J159" s="125"/>
      <c r="K159" s="125"/>
      <c r="L159" s="125"/>
      <c r="M159" s="125"/>
      <c r="N159" s="125"/>
      <c r="O159" s="125"/>
      <c r="P159" s="125"/>
    </row>
    <row r="160" spans="1:16">
      <c r="A160" s="125"/>
      <c r="B160" s="125"/>
      <c r="C160" s="125"/>
      <c r="D160" s="125"/>
      <c r="E160" s="125"/>
      <c r="F160" s="125"/>
      <c r="G160" s="125"/>
      <c r="H160" s="125"/>
      <c r="I160" s="125"/>
      <c r="J160" s="125"/>
      <c r="K160" s="125"/>
      <c r="L160" s="125"/>
      <c r="M160" s="125"/>
      <c r="N160" s="125"/>
      <c r="O160" s="125"/>
      <c r="P160" s="125"/>
    </row>
    <row r="161" spans="1:16">
      <c r="A161" s="125"/>
      <c r="B161" s="125"/>
      <c r="C161" s="125"/>
      <c r="D161" s="125"/>
      <c r="E161" s="125"/>
      <c r="F161" s="125"/>
      <c r="G161" s="125"/>
      <c r="H161" s="125"/>
      <c r="I161" s="125"/>
      <c r="J161" s="125"/>
      <c r="K161" s="125"/>
      <c r="L161" s="125"/>
      <c r="M161" s="125"/>
      <c r="N161" s="125"/>
      <c r="O161" s="125"/>
      <c r="P161" s="125"/>
    </row>
    <row r="162" spans="1:16">
      <c r="A162" s="125"/>
      <c r="B162" s="125"/>
      <c r="C162" s="125"/>
      <c r="D162" s="125"/>
      <c r="E162" s="125"/>
      <c r="F162" s="125"/>
      <c r="G162" s="125"/>
      <c r="H162" s="125"/>
      <c r="I162" s="125"/>
      <c r="J162" s="125"/>
      <c r="K162" s="125"/>
      <c r="L162" s="125"/>
      <c r="M162" s="125"/>
      <c r="N162" s="125"/>
      <c r="O162" s="125"/>
      <c r="P162" s="125"/>
    </row>
    <row r="163" spans="1:16">
      <c r="A163" s="125"/>
      <c r="B163" s="125"/>
      <c r="C163" s="125"/>
      <c r="D163" s="125"/>
      <c r="E163" s="125"/>
      <c r="F163" s="125"/>
      <c r="G163" s="125"/>
      <c r="H163" s="125"/>
      <c r="I163" s="125"/>
      <c r="J163" s="125"/>
      <c r="K163" s="125"/>
      <c r="L163" s="125"/>
      <c r="M163" s="125"/>
      <c r="N163" s="125"/>
      <c r="O163" s="125"/>
      <c r="P163" s="125"/>
    </row>
    <row r="164" spans="1:16">
      <c r="A164" s="125"/>
      <c r="B164" s="125"/>
      <c r="C164" s="125"/>
      <c r="D164" s="125"/>
      <c r="E164" s="125"/>
      <c r="F164" s="125"/>
      <c r="G164" s="125"/>
      <c r="H164" s="125"/>
      <c r="I164" s="125"/>
      <c r="J164" s="125"/>
      <c r="K164" s="125"/>
      <c r="L164" s="125"/>
      <c r="M164" s="125"/>
      <c r="N164" s="125"/>
      <c r="O164" s="125"/>
      <c r="P164" s="125"/>
    </row>
    <row r="165" spans="1:16">
      <c r="A165" s="125"/>
      <c r="B165" s="125"/>
      <c r="C165" s="125"/>
      <c r="D165" s="125"/>
      <c r="E165" s="125"/>
      <c r="F165" s="125"/>
      <c r="G165" s="125"/>
      <c r="H165" s="125"/>
      <c r="I165" s="125"/>
      <c r="J165" s="125"/>
      <c r="K165" s="125"/>
      <c r="L165" s="125"/>
      <c r="M165" s="125"/>
      <c r="N165" s="125"/>
      <c r="O165" s="125"/>
      <c r="P165" s="125"/>
    </row>
    <row r="166" spans="1:16">
      <c r="A166" s="125"/>
      <c r="B166" s="125"/>
      <c r="C166" s="125"/>
      <c r="D166" s="125"/>
      <c r="E166" s="125"/>
      <c r="F166" s="125"/>
      <c r="G166" s="125"/>
      <c r="H166" s="125"/>
      <c r="I166" s="125"/>
      <c r="J166" s="125"/>
      <c r="K166" s="125"/>
      <c r="L166" s="125"/>
      <c r="M166" s="125"/>
      <c r="N166" s="125"/>
      <c r="O166" s="125"/>
      <c r="P166" s="125"/>
    </row>
    <row r="167" spans="1:16">
      <c r="A167" s="125"/>
      <c r="B167" s="125"/>
      <c r="C167" s="125"/>
      <c r="D167" s="125"/>
      <c r="E167" s="125"/>
      <c r="F167" s="125"/>
      <c r="G167" s="125"/>
      <c r="H167" s="125"/>
      <c r="I167" s="125"/>
      <c r="J167" s="125"/>
      <c r="K167" s="125"/>
      <c r="L167" s="125"/>
      <c r="M167" s="125"/>
      <c r="N167" s="125"/>
      <c r="O167" s="125"/>
      <c r="P167" s="125"/>
    </row>
    <row r="168" spans="1:16">
      <c r="A168" s="125"/>
      <c r="B168" s="125"/>
      <c r="C168" s="125"/>
      <c r="D168" s="125"/>
      <c r="E168" s="125"/>
      <c r="F168" s="125"/>
      <c r="G168" s="125"/>
      <c r="H168" s="125"/>
      <c r="I168" s="125"/>
      <c r="J168" s="125"/>
      <c r="K168" s="125"/>
      <c r="L168" s="125"/>
      <c r="M168" s="125"/>
      <c r="N168" s="125"/>
      <c r="O168" s="125"/>
      <c r="P168" s="125"/>
    </row>
    <row r="169" spans="1:16">
      <c r="A169" s="125"/>
      <c r="B169" s="125"/>
      <c r="C169" s="125"/>
      <c r="D169" s="125"/>
      <c r="E169" s="125"/>
      <c r="F169" s="125"/>
      <c r="G169" s="125"/>
      <c r="H169" s="125"/>
      <c r="I169" s="125"/>
      <c r="J169" s="125"/>
      <c r="K169" s="125"/>
      <c r="L169" s="125"/>
      <c r="M169" s="125"/>
      <c r="N169" s="125"/>
      <c r="O169" s="125"/>
      <c r="P169" s="125"/>
    </row>
    <row r="170" spans="1:16">
      <c r="A170" s="125"/>
      <c r="B170" s="125"/>
      <c r="C170" s="125"/>
      <c r="D170" s="125"/>
      <c r="E170" s="125"/>
      <c r="F170" s="125"/>
      <c r="G170" s="125"/>
      <c r="H170" s="125"/>
      <c r="I170" s="125"/>
      <c r="J170" s="125"/>
      <c r="K170" s="125"/>
      <c r="L170" s="125"/>
      <c r="M170" s="125"/>
      <c r="N170" s="125"/>
      <c r="O170" s="125"/>
      <c r="P170" s="125"/>
    </row>
    <row r="171" spans="1:16">
      <c r="A171" s="125"/>
      <c r="B171" s="125"/>
      <c r="C171" s="125"/>
      <c r="D171" s="125"/>
      <c r="E171" s="125"/>
      <c r="F171" s="125"/>
      <c r="G171" s="125"/>
      <c r="H171" s="125"/>
      <c r="I171" s="125"/>
      <c r="J171" s="125"/>
      <c r="K171" s="125"/>
      <c r="L171" s="125"/>
      <c r="M171" s="125"/>
      <c r="N171" s="125"/>
      <c r="O171" s="125"/>
      <c r="P171" s="125"/>
    </row>
    <row r="172" spans="1:16">
      <c r="A172" s="125"/>
      <c r="B172" s="125"/>
      <c r="C172" s="125"/>
      <c r="D172" s="125"/>
      <c r="E172" s="125"/>
      <c r="F172" s="125"/>
      <c r="G172" s="125"/>
      <c r="H172" s="125"/>
      <c r="I172" s="125"/>
      <c r="J172" s="125"/>
      <c r="K172" s="125"/>
      <c r="L172" s="125"/>
      <c r="M172" s="125"/>
      <c r="N172" s="125"/>
      <c r="O172" s="125"/>
      <c r="P172" s="125"/>
    </row>
    <row r="173" spans="1:16">
      <c r="A173" s="125"/>
      <c r="B173" s="125"/>
      <c r="C173" s="125"/>
      <c r="D173" s="125"/>
      <c r="E173" s="125"/>
      <c r="F173" s="125"/>
      <c r="G173" s="125"/>
      <c r="H173" s="125"/>
      <c r="I173" s="125"/>
      <c r="J173" s="125"/>
      <c r="K173" s="125"/>
      <c r="L173" s="125"/>
      <c r="M173" s="125"/>
      <c r="N173" s="125"/>
      <c r="O173" s="125"/>
      <c r="P173" s="125"/>
    </row>
    <row r="174" spans="1:16">
      <c r="A174" s="125"/>
      <c r="B174" s="125"/>
      <c r="C174" s="125"/>
      <c r="D174" s="125"/>
      <c r="E174" s="125"/>
      <c r="F174" s="125"/>
      <c r="G174" s="125"/>
      <c r="H174" s="125"/>
      <c r="I174" s="125"/>
      <c r="J174" s="125"/>
      <c r="K174" s="125"/>
      <c r="L174" s="125"/>
      <c r="M174" s="125"/>
      <c r="N174" s="125"/>
      <c r="O174" s="125"/>
      <c r="P174" s="125"/>
    </row>
    <row r="175" spans="1:16">
      <c r="A175" s="125"/>
      <c r="B175" s="125"/>
      <c r="C175" s="125"/>
      <c r="D175" s="125"/>
      <c r="E175" s="125"/>
      <c r="F175" s="125"/>
      <c r="G175" s="125"/>
      <c r="H175" s="125"/>
      <c r="I175" s="125"/>
      <c r="J175" s="125"/>
      <c r="K175" s="125"/>
      <c r="L175" s="125"/>
      <c r="M175" s="125"/>
      <c r="N175" s="125"/>
      <c r="O175" s="125"/>
      <c r="P175" s="125"/>
    </row>
    <row r="176" spans="1:16">
      <c r="A176" s="125"/>
      <c r="B176" s="125"/>
      <c r="C176" s="125"/>
      <c r="D176" s="125"/>
      <c r="E176" s="125"/>
      <c r="F176" s="125"/>
      <c r="G176" s="125"/>
      <c r="H176" s="125"/>
      <c r="I176" s="125"/>
      <c r="J176" s="125"/>
      <c r="K176" s="125"/>
      <c r="L176" s="125"/>
      <c r="M176" s="125"/>
      <c r="N176" s="125"/>
      <c r="O176" s="125"/>
      <c r="P176" s="125"/>
    </row>
    <row r="177" spans="1:16">
      <c r="A177" s="125"/>
      <c r="B177" s="125"/>
      <c r="C177" s="125"/>
      <c r="D177" s="125"/>
      <c r="E177" s="125"/>
      <c r="F177" s="125"/>
      <c r="G177" s="125"/>
      <c r="H177" s="125"/>
      <c r="I177" s="125"/>
      <c r="J177" s="125"/>
      <c r="K177" s="125"/>
      <c r="L177" s="125"/>
      <c r="M177" s="125"/>
      <c r="N177" s="125"/>
      <c r="O177" s="125"/>
      <c r="P177" s="125"/>
    </row>
    <row r="178" spans="1:16">
      <c r="A178" s="125"/>
      <c r="B178" s="125"/>
      <c r="C178" s="125"/>
      <c r="D178" s="125"/>
      <c r="E178" s="125"/>
      <c r="F178" s="125"/>
      <c r="G178" s="125"/>
      <c r="H178" s="125"/>
      <c r="I178" s="125"/>
      <c r="J178" s="125"/>
      <c r="K178" s="125"/>
      <c r="L178" s="125"/>
      <c r="M178" s="125"/>
      <c r="N178" s="125"/>
      <c r="O178" s="125"/>
      <c r="P178" s="125"/>
    </row>
    <row r="179" spans="1:16">
      <c r="A179" s="125"/>
      <c r="B179" s="125"/>
      <c r="C179" s="125"/>
      <c r="D179" s="125"/>
      <c r="E179" s="125"/>
      <c r="F179" s="125"/>
      <c r="G179" s="125"/>
      <c r="H179" s="125"/>
      <c r="I179" s="125"/>
      <c r="J179" s="125"/>
      <c r="K179" s="125"/>
      <c r="L179" s="125"/>
      <c r="M179" s="125"/>
      <c r="N179" s="125"/>
      <c r="O179" s="125"/>
      <c r="P179" s="125"/>
    </row>
    <row r="180" spans="1:16">
      <c r="A180" s="125"/>
      <c r="B180" s="125"/>
      <c r="C180" s="125"/>
      <c r="D180" s="125"/>
      <c r="E180" s="125"/>
      <c r="F180" s="125"/>
      <c r="G180" s="125"/>
      <c r="H180" s="125"/>
      <c r="I180" s="125"/>
      <c r="J180" s="125"/>
      <c r="K180" s="125"/>
      <c r="L180" s="125"/>
      <c r="M180" s="125"/>
      <c r="N180" s="125"/>
      <c r="O180" s="125"/>
      <c r="P180" s="125"/>
    </row>
    <row r="181" spans="1:16">
      <c r="A181" s="125"/>
      <c r="B181" s="125"/>
      <c r="C181" s="125"/>
      <c r="D181" s="125"/>
      <c r="E181" s="125"/>
      <c r="F181" s="125"/>
      <c r="G181" s="125"/>
      <c r="H181" s="125"/>
      <c r="I181" s="125"/>
      <c r="J181" s="125"/>
      <c r="K181" s="125"/>
      <c r="L181" s="125"/>
      <c r="M181" s="125"/>
      <c r="N181" s="125"/>
      <c r="O181" s="125"/>
      <c r="P181" s="125"/>
    </row>
    <row r="182" spans="1:16">
      <c r="A182" s="125"/>
      <c r="B182" s="125"/>
      <c r="C182" s="125"/>
      <c r="D182" s="125"/>
      <c r="E182" s="125"/>
      <c r="F182" s="125"/>
      <c r="G182" s="125"/>
      <c r="H182" s="125"/>
      <c r="I182" s="125"/>
      <c r="J182" s="125"/>
      <c r="K182" s="125"/>
      <c r="L182" s="125"/>
      <c r="M182" s="125"/>
      <c r="N182" s="125"/>
      <c r="O182" s="125"/>
      <c r="P182" s="125"/>
    </row>
    <row r="183" spans="1:16">
      <c r="A183" s="125"/>
      <c r="B183" s="125"/>
      <c r="C183" s="125"/>
      <c r="D183" s="125"/>
      <c r="E183" s="125"/>
      <c r="F183" s="125"/>
      <c r="G183" s="125"/>
      <c r="H183" s="125"/>
      <c r="I183" s="125"/>
      <c r="J183" s="125"/>
      <c r="K183" s="125"/>
      <c r="L183" s="125"/>
      <c r="M183" s="125"/>
      <c r="N183" s="125"/>
      <c r="O183" s="125"/>
      <c r="P183" s="125"/>
    </row>
    <row r="184" spans="1:16">
      <c r="A184" s="125"/>
      <c r="B184" s="125"/>
      <c r="C184" s="125"/>
      <c r="D184" s="125"/>
      <c r="E184" s="125"/>
      <c r="F184" s="125"/>
      <c r="G184" s="125"/>
      <c r="H184" s="125"/>
      <c r="I184" s="125"/>
      <c r="J184" s="125"/>
      <c r="K184" s="125"/>
      <c r="L184" s="125"/>
      <c r="M184" s="125"/>
      <c r="N184" s="125"/>
      <c r="O184" s="125"/>
      <c r="P184" s="125"/>
    </row>
    <row r="185" spans="1:16">
      <c r="A185" s="125"/>
      <c r="B185" s="125"/>
      <c r="C185" s="125"/>
      <c r="D185" s="125"/>
      <c r="E185" s="125"/>
      <c r="F185" s="125"/>
      <c r="G185" s="125"/>
      <c r="H185" s="125"/>
      <c r="I185" s="125"/>
      <c r="J185" s="125"/>
      <c r="K185" s="125"/>
      <c r="L185" s="125"/>
      <c r="M185" s="125"/>
      <c r="N185" s="125"/>
      <c r="O185" s="125"/>
      <c r="P185" s="125"/>
    </row>
    <row r="186" spans="1:16" ht="39.950000000000003" customHeight="1">
      <c r="A186" s="375" t="s">
        <v>910</v>
      </c>
      <c r="B186" s="376"/>
      <c r="C186" s="376"/>
      <c r="D186" s="376"/>
      <c r="E186" s="376"/>
      <c r="F186" s="376"/>
      <c r="G186" s="376"/>
      <c r="H186" s="376"/>
      <c r="I186" s="376"/>
      <c r="J186" s="376"/>
      <c r="K186" s="376"/>
      <c r="L186" s="376"/>
      <c r="M186" s="376"/>
      <c r="N186" s="376"/>
      <c r="O186" s="376"/>
      <c r="P186" s="376"/>
    </row>
    <row r="187" spans="1:16" ht="46.5" customHeight="1">
      <c r="A187" s="379" t="s">
        <v>1062</v>
      </c>
      <c r="B187" s="371"/>
      <c r="C187" s="371"/>
      <c r="D187" s="371"/>
      <c r="E187" s="371"/>
      <c r="F187" s="371"/>
      <c r="G187" s="371"/>
      <c r="H187" s="371"/>
      <c r="I187" s="371"/>
      <c r="J187" s="371"/>
      <c r="K187" s="371"/>
      <c r="L187" s="371"/>
      <c r="M187" s="371"/>
      <c r="N187" s="371"/>
      <c r="O187" s="371"/>
      <c r="P187" s="371"/>
    </row>
    <row r="188" spans="1:16" ht="18.75">
      <c r="A188" s="380" t="s">
        <v>1063</v>
      </c>
      <c r="B188" s="188"/>
      <c r="C188" s="188"/>
      <c r="D188" s="188"/>
      <c r="E188" s="188"/>
      <c r="F188" s="188"/>
      <c r="G188" s="188"/>
      <c r="H188" s="188"/>
      <c r="I188" s="188"/>
      <c r="J188" s="188"/>
      <c r="K188" s="188"/>
      <c r="L188" s="188"/>
      <c r="M188" s="188"/>
      <c r="N188" s="188"/>
      <c r="O188" s="188"/>
      <c r="P188" s="188"/>
    </row>
    <row r="189" spans="1:16" ht="15" customHeight="1">
      <c r="A189" s="372"/>
      <c r="B189" s="372"/>
      <c r="C189" s="372"/>
      <c r="D189" s="372"/>
      <c r="E189" s="372"/>
      <c r="F189" s="372"/>
      <c r="G189" s="372"/>
      <c r="H189" s="372"/>
      <c r="I189" s="372"/>
      <c r="J189" s="372"/>
      <c r="K189" s="372"/>
      <c r="L189" s="372"/>
      <c r="M189" s="372"/>
      <c r="N189" s="372"/>
      <c r="O189" s="372"/>
      <c r="P189" s="372"/>
    </row>
    <row r="190" spans="1:16">
      <c r="A190" s="125"/>
      <c r="B190" s="125"/>
      <c r="C190" s="125"/>
      <c r="D190" s="125"/>
      <c r="E190" s="125"/>
      <c r="F190" s="125"/>
      <c r="G190" s="125"/>
      <c r="H190" s="125"/>
      <c r="I190" s="125"/>
      <c r="J190" s="125"/>
      <c r="K190" s="125"/>
      <c r="L190" s="125"/>
      <c r="M190" s="125"/>
      <c r="N190" s="125"/>
      <c r="O190" s="125"/>
      <c r="P190" s="125"/>
    </row>
    <row r="191" spans="1:16">
      <c r="A191" s="125"/>
      <c r="B191" s="125"/>
      <c r="C191" s="125"/>
      <c r="D191" s="125"/>
      <c r="E191" s="125"/>
      <c r="F191" s="125"/>
      <c r="G191" s="125"/>
      <c r="H191" s="125"/>
      <c r="I191" s="125" t="s">
        <v>644</v>
      </c>
      <c r="J191" s="125">
        <v>0.81799999999999995</v>
      </c>
      <c r="K191" s="159">
        <v>0.68400000000000005</v>
      </c>
      <c r="L191" s="125"/>
      <c r="M191" s="125"/>
      <c r="N191" s="125"/>
      <c r="O191" s="125"/>
      <c r="P191" s="125"/>
    </row>
    <row r="192" spans="1:16">
      <c r="A192" s="125"/>
      <c r="B192" s="125"/>
      <c r="C192" s="125"/>
      <c r="D192" s="125"/>
      <c r="E192" s="125"/>
      <c r="F192" s="125"/>
      <c r="G192" s="125"/>
      <c r="H192" s="125"/>
      <c r="I192" s="125" t="s">
        <v>645</v>
      </c>
      <c r="J192" s="125">
        <v>0.53300000000000003</v>
      </c>
      <c r="K192" s="159">
        <v>0.36799999999999999</v>
      </c>
      <c r="L192" s="125"/>
      <c r="M192" s="125"/>
      <c r="N192" s="125"/>
      <c r="O192" s="125"/>
      <c r="P192" s="125"/>
    </row>
    <row r="193" spans="1:16">
      <c r="A193" s="125"/>
      <c r="B193" s="125"/>
      <c r="C193" s="125"/>
      <c r="D193" s="125"/>
      <c r="E193" s="125"/>
      <c r="F193" s="125"/>
      <c r="G193" s="125"/>
      <c r="H193" s="125"/>
      <c r="I193" s="125" t="s">
        <v>1060</v>
      </c>
      <c r="J193" s="125">
        <v>0.80500000000000005</v>
      </c>
      <c r="K193" s="159">
        <v>0.89500000000000002</v>
      </c>
      <c r="L193" s="125"/>
      <c r="M193" s="125"/>
      <c r="N193" s="125"/>
      <c r="O193" s="125"/>
      <c r="P193" s="125"/>
    </row>
    <row r="194" spans="1:16">
      <c r="A194" s="125"/>
      <c r="B194" s="125"/>
      <c r="C194" s="125"/>
      <c r="D194" s="125"/>
      <c r="E194" s="125"/>
      <c r="F194" s="125"/>
      <c r="G194" s="125"/>
      <c r="H194" s="125"/>
      <c r="I194" s="125" t="s">
        <v>1061</v>
      </c>
      <c r="J194" s="125">
        <v>0.87</v>
      </c>
      <c r="K194" s="159">
        <v>0.89500000000000002</v>
      </c>
      <c r="L194" s="125"/>
      <c r="M194" s="125"/>
      <c r="N194" s="125"/>
      <c r="O194" s="125"/>
      <c r="P194" s="125"/>
    </row>
    <row r="195" spans="1:16">
      <c r="A195" s="125"/>
      <c r="B195" s="125"/>
      <c r="C195" s="125"/>
      <c r="D195" s="125"/>
      <c r="E195" s="125"/>
      <c r="F195" s="125"/>
      <c r="G195" s="125"/>
      <c r="H195" s="125"/>
      <c r="I195" s="125" t="s">
        <v>648</v>
      </c>
      <c r="J195" s="125">
        <v>0.79500000000000004</v>
      </c>
      <c r="K195" s="159">
        <v>0.89500000000000002</v>
      </c>
      <c r="L195" s="125"/>
      <c r="M195" s="125"/>
      <c r="N195" s="125"/>
      <c r="O195" s="125"/>
      <c r="P195" s="125"/>
    </row>
    <row r="196" spans="1:16">
      <c r="A196" s="125"/>
      <c r="B196" s="125"/>
      <c r="C196" s="125"/>
      <c r="D196" s="125"/>
      <c r="E196" s="125"/>
      <c r="F196" s="125"/>
      <c r="G196" s="125"/>
      <c r="H196" s="125"/>
      <c r="I196" s="125" t="s">
        <v>391</v>
      </c>
      <c r="J196" s="125">
        <v>1.7999999999999999E-2</v>
      </c>
      <c r="K196" s="159">
        <v>0</v>
      </c>
      <c r="L196" s="125"/>
      <c r="M196" s="125"/>
      <c r="N196" s="125"/>
      <c r="O196" s="125"/>
      <c r="P196" s="125"/>
    </row>
    <row r="197" spans="1:16">
      <c r="A197" s="125"/>
      <c r="B197" s="125"/>
      <c r="C197" s="125"/>
      <c r="D197" s="125"/>
      <c r="E197" s="125"/>
      <c r="F197" s="125"/>
      <c r="G197" s="125"/>
      <c r="H197" s="125"/>
      <c r="I197" s="125"/>
      <c r="J197" s="125"/>
      <c r="K197" s="125"/>
      <c r="L197" s="125"/>
      <c r="M197" s="125"/>
      <c r="N197" s="125"/>
      <c r="O197" s="125"/>
      <c r="P197" s="125"/>
    </row>
    <row r="198" spans="1:16">
      <c r="A198" s="125"/>
      <c r="B198" s="125"/>
      <c r="C198" s="125"/>
      <c r="D198" s="125"/>
      <c r="E198" s="125"/>
      <c r="F198" s="125"/>
      <c r="G198" s="125"/>
      <c r="H198" s="125"/>
      <c r="I198" s="125"/>
      <c r="J198" s="125"/>
      <c r="K198" s="125"/>
      <c r="L198" s="125"/>
      <c r="M198" s="125"/>
      <c r="N198" s="125"/>
      <c r="O198" s="125"/>
      <c r="P198" s="125"/>
    </row>
    <row r="199" spans="1:16">
      <c r="A199" s="125"/>
      <c r="B199" s="125"/>
      <c r="C199" s="125"/>
      <c r="D199" s="125"/>
      <c r="E199" s="125"/>
      <c r="F199" s="125"/>
      <c r="G199" s="125"/>
      <c r="H199" s="125"/>
      <c r="I199" s="125"/>
      <c r="J199" s="125"/>
      <c r="K199" s="125"/>
      <c r="L199" s="125"/>
      <c r="M199" s="125"/>
      <c r="N199" s="125"/>
      <c r="O199" s="125"/>
      <c r="P199" s="125"/>
    </row>
    <row r="200" spans="1:16">
      <c r="A200" s="125"/>
      <c r="B200" s="125"/>
      <c r="C200" s="125"/>
      <c r="D200" s="125"/>
      <c r="E200" s="125"/>
      <c r="F200" s="125"/>
      <c r="G200" s="125"/>
      <c r="H200" s="125"/>
      <c r="I200" s="125"/>
      <c r="J200" s="125"/>
      <c r="K200" s="125"/>
      <c r="L200" s="125"/>
      <c r="M200" s="125"/>
      <c r="N200" s="125"/>
      <c r="O200" s="125"/>
      <c r="P200" s="125"/>
    </row>
    <row r="201" spans="1:16">
      <c r="A201" s="125"/>
      <c r="B201" s="125"/>
      <c r="C201" s="125"/>
      <c r="D201" s="125"/>
      <c r="E201" s="125"/>
      <c r="F201" s="125"/>
      <c r="G201" s="125"/>
      <c r="H201" s="125"/>
      <c r="I201" s="125"/>
      <c r="J201" s="125"/>
      <c r="K201" s="125"/>
      <c r="L201" s="125"/>
      <c r="M201" s="125"/>
      <c r="N201" s="125"/>
      <c r="O201" s="125"/>
      <c r="P201" s="125"/>
    </row>
    <row r="202" spans="1:16">
      <c r="A202" s="125"/>
      <c r="B202" s="125"/>
      <c r="C202" s="125"/>
      <c r="D202" s="125"/>
      <c r="E202" s="125"/>
      <c r="F202" s="125"/>
      <c r="G202" s="125"/>
      <c r="H202" s="125"/>
      <c r="I202" s="125"/>
      <c r="J202" s="125"/>
      <c r="K202" s="125"/>
      <c r="L202" s="125"/>
      <c r="M202" s="125"/>
      <c r="N202" s="125"/>
      <c r="O202" s="125"/>
      <c r="P202" s="125"/>
    </row>
    <row r="203" spans="1:16">
      <c r="A203" s="125"/>
      <c r="B203" s="125"/>
      <c r="C203" s="125"/>
      <c r="D203" s="125"/>
      <c r="E203" s="125"/>
      <c r="F203" s="125"/>
      <c r="G203" s="125"/>
      <c r="H203" s="125"/>
      <c r="I203" s="125"/>
      <c r="J203" s="125"/>
      <c r="K203" s="125"/>
      <c r="L203" s="125"/>
      <c r="M203" s="125"/>
      <c r="N203" s="125"/>
      <c r="O203" s="125"/>
      <c r="P203" s="125"/>
    </row>
    <row r="204" spans="1:16">
      <c r="A204" s="125"/>
      <c r="B204" s="125"/>
      <c r="C204" s="125"/>
      <c r="D204" s="125"/>
      <c r="E204" s="125"/>
      <c r="F204" s="125"/>
      <c r="G204" s="125"/>
      <c r="H204" s="125"/>
      <c r="I204" s="125"/>
      <c r="J204" s="125"/>
      <c r="K204" s="125"/>
      <c r="L204" s="125"/>
      <c r="M204" s="125"/>
      <c r="N204" s="125"/>
      <c r="O204" s="125"/>
      <c r="P204" s="125"/>
    </row>
    <row r="205" spans="1:16">
      <c r="A205" s="125"/>
      <c r="B205" s="125"/>
      <c r="C205" s="125"/>
      <c r="D205" s="125"/>
      <c r="E205" s="125"/>
      <c r="F205" s="125"/>
      <c r="G205" s="125"/>
      <c r="H205" s="125"/>
      <c r="I205" s="125"/>
      <c r="J205" s="125"/>
      <c r="K205" s="125"/>
      <c r="L205" s="125"/>
      <c r="M205" s="125"/>
      <c r="N205" s="125"/>
      <c r="O205" s="125"/>
      <c r="P205" s="125"/>
    </row>
    <row r="206" spans="1:16">
      <c r="A206" s="125"/>
      <c r="B206" s="125"/>
      <c r="C206" s="125"/>
      <c r="D206" s="125"/>
      <c r="E206" s="125"/>
      <c r="F206" s="125"/>
      <c r="G206" s="125"/>
      <c r="H206" s="125"/>
      <c r="I206" s="125"/>
      <c r="J206" s="125"/>
      <c r="K206" s="125"/>
      <c r="L206" s="125"/>
      <c r="M206" s="125"/>
      <c r="N206" s="125"/>
      <c r="O206" s="125"/>
      <c r="P206" s="125"/>
    </row>
    <row r="207" spans="1:16">
      <c r="A207" s="125"/>
      <c r="B207" s="125"/>
      <c r="C207" s="125"/>
      <c r="D207" s="125"/>
      <c r="E207" s="125"/>
      <c r="F207" s="125"/>
      <c r="G207" s="125"/>
      <c r="H207" s="125"/>
      <c r="I207" s="125"/>
      <c r="J207" s="125"/>
      <c r="K207" s="125"/>
      <c r="L207" s="125"/>
      <c r="M207" s="125"/>
      <c r="N207" s="125"/>
      <c r="O207" s="125"/>
      <c r="P207" s="125"/>
    </row>
    <row r="208" spans="1:16">
      <c r="A208" s="125"/>
      <c r="B208" s="125"/>
      <c r="C208" s="125"/>
      <c r="D208" s="125"/>
      <c r="E208" s="125"/>
      <c r="F208" s="125"/>
      <c r="G208" s="125"/>
      <c r="H208" s="125"/>
      <c r="I208" s="125"/>
      <c r="J208" s="125"/>
      <c r="K208" s="125"/>
      <c r="L208" s="125"/>
      <c r="M208" s="125"/>
      <c r="N208" s="125"/>
      <c r="O208" s="125"/>
      <c r="P208" s="125"/>
    </row>
    <row r="209" spans="1:16">
      <c r="A209" s="125"/>
      <c r="B209" s="125"/>
      <c r="C209" s="125"/>
      <c r="D209" s="125"/>
      <c r="E209" s="125"/>
      <c r="F209" s="125"/>
      <c r="G209" s="125"/>
      <c r="H209" s="125"/>
      <c r="I209" s="125"/>
      <c r="J209" s="125"/>
      <c r="K209" s="125"/>
      <c r="L209" s="125"/>
      <c r="M209" s="125"/>
      <c r="N209" s="125"/>
      <c r="O209" s="125"/>
      <c r="P209" s="125"/>
    </row>
    <row r="210" spans="1:16">
      <c r="A210" s="125"/>
      <c r="B210" s="125"/>
      <c r="C210" s="125"/>
      <c r="D210" s="125"/>
      <c r="E210" s="125"/>
      <c r="F210" s="125"/>
      <c r="G210" s="125"/>
      <c r="H210" s="125"/>
      <c r="I210" s="125"/>
      <c r="J210" s="125"/>
      <c r="K210" s="125"/>
      <c r="L210" s="125"/>
      <c r="M210" s="125"/>
      <c r="N210" s="125"/>
      <c r="O210" s="125"/>
      <c r="P210" s="125"/>
    </row>
    <row r="211" spans="1:16">
      <c r="A211" s="125"/>
      <c r="B211" s="125"/>
      <c r="C211" s="125"/>
      <c r="D211" s="125"/>
      <c r="E211" s="125"/>
      <c r="F211" s="125"/>
      <c r="G211" s="125"/>
      <c r="H211" s="125"/>
      <c r="I211" s="125"/>
      <c r="J211" s="125"/>
      <c r="K211" s="125"/>
      <c r="L211" s="125"/>
      <c r="M211" s="125"/>
      <c r="N211" s="125"/>
      <c r="O211" s="125"/>
      <c r="P211" s="125"/>
    </row>
    <row r="212" spans="1:16">
      <c r="A212" s="125"/>
      <c r="B212" s="125"/>
      <c r="C212" s="125"/>
      <c r="D212" s="125"/>
      <c r="E212" s="125"/>
      <c r="F212" s="125"/>
      <c r="G212" s="125"/>
      <c r="H212" s="125"/>
      <c r="I212" s="125"/>
      <c r="J212" s="125"/>
      <c r="K212" s="125"/>
      <c r="L212" s="125"/>
      <c r="M212" s="125"/>
      <c r="N212" s="125"/>
      <c r="O212" s="125"/>
      <c r="P212" s="125"/>
    </row>
    <row r="213" spans="1:16">
      <c r="A213" s="125"/>
      <c r="B213" s="125"/>
      <c r="C213" s="125"/>
      <c r="D213" s="125"/>
      <c r="E213" s="125"/>
      <c r="F213" s="125"/>
      <c r="G213" s="125"/>
      <c r="H213" s="125"/>
      <c r="I213" s="125"/>
      <c r="J213" s="125"/>
      <c r="K213" s="125"/>
      <c r="L213" s="125"/>
      <c r="M213" s="125"/>
      <c r="N213" s="125"/>
      <c r="O213" s="125"/>
      <c r="P213" s="125"/>
    </row>
    <row r="214" spans="1:16">
      <c r="A214" s="125"/>
      <c r="B214" s="125"/>
      <c r="C214" s="125"/>
      <c r="D214" s="125"/>
      <c r="E214" s="125"/>
      <c r="F214" s="125"/>
      <c r="G214" s="125"/>
      <c r="H214" s="125"/>
      <c r="I214" s="125"/>
      <c r="J214" s="125"/>
      <c r="K214" s="125"/>
      <c r="L214" s="125"/>
      <c r="M214" s="125"/>
      <c r="N214" s="125"/>
      <c r="O214" s="125"/>
      <c r="P214" s="125"/>
    </row>
    <row r="215" spans="1:16">
      <c r="A215" s="125"/>
      <c r="B215" s="125"/>
      <c r="C215" s="125"/>
      <c r="D215" s="125"/>
      <c r="E215" s="125"/>
      <c r="F215" s="125"/>
      <c r="G215" s="125"/>
      <c r="H215" s="125"/>
      <c r="I215" s="125"/>
      <c r="J215" s="125"/>
      <c r="K215" s="125"/>
      <c r="L215" s="125"/>
      <c r="M215" s="125"/>
      <c r="N215" s="125"/>
      <c r="O215" s="125"/>
      <c r="P215" s="125"/>
    </row>
    <row r="216" spans="1:16">
      <c r="A216" s="125"/>
      <c r="B216" s="125"/>
      <c r="C216" s="125"/>
      <c r="D216" s="125"/>
      <c r="E216" s="125"/>
      <c r="F216" s="125"/>
      <c r="G216" s="125"/>
      <c r="H216" s="125"/>
      <c r="I216" s="125"/>
      <c r="J216" s="125"/>
      <c r="K216" s="125"/>
      <c r="L216" s="125"/>
      <c r="M216" s="125"/>
      <c r="N216" s="125"/>
      <c r="O216" s="125"/>
      <c r="P216" s="125"/>
    </row>
    <row r="217" spans="1:16">
      <c r="A217" s="125"/>
      <c r="B217" s="125"/>
      <c r="C217" s="125"/>
      <c r="D217" s="125"/>
      <c r="E217" s="125"/>
      <c r="F217" s="125"/>
      <c r="G217" s="125"/>
      <c r="H217" s="125"/>
      <c r="I217" s="125"/>
      <c r="J217" s="125"/>
      <c r="K217" s="125"/>
      <c r="L217" s="125"/>
      <c r="M217" s="125"/>
      <c r="N217" s="125"/>
      <c r="O217" s="125"/>
      <c r="P217" s="125"/>
    </row>
    <row r="218" spans="1:16">
      <c r="A218" s="125"/>
      <c r="B218" s="125"/>
      <c r="C218" s="125"/>
      <c r="D218" s="125"/>
      <c r="E218" s="125"/>
      <c r="F218" s="125"/>
      <c r="G218" s="125"/>
      <c r="H218" s="125"/>
      <c r="I218" s="125"/>
      <c r="J218" s="125"/>
      <c r="K218" s="125"/>
      <c r="L218" s="125"/>
      <c r="M218" s="125"/>
      <c r="N218" s="125"/>
      <c r="O218" s="125"/>
      <c r="P218" s="125"/>
    </row>
    <row r="219" spans="1:16">
      <c r="A219" s="125"/>
      <c r="B219" s="125"/>
      <c r="C219" s="125"/>
      <c r="D219" s="125"/>
      <c r="E219" s="125"/>
      <c r="F219" s="125"/>
      <c r="G219" s="125"/>
      <c r="H219" s="125"/>
      <c r="I219" s="125"/>
      <c r="J219" s="125"/>
      <c r="K219" s="125"/>
      <c r="L219" s="125"/>
      <c r="M219" s="125"/>
      <c r="N219" s="125"/>
      <c r="O219" s="125"/>
      <c r="P219" s="125"/>
    </row>
    <row r="220" spans="1:16">
      <c r="A220" s="125"/>
      <c r="B220" s="125"/>
      <c r="C220" s="125"/>
      <c r="D220" s="125"/>
      <c r="E220" s="125"/>
      <c r="F220" s="125"/>
      <c r="G220" s="125"/>
      <c r="H220" s="125"/>
      <c r="I220" s="125"/>
      <c r="J220" s="125"/>
      <c r="K220" s="125"/>
      <c r="L220" s="125"/>
      <c r="M220" s="125"/>
      <c r="N220" s="125"/>
      <c r="O220" s="125"/>
      <c r="P220" s="125"/>
    </row>
    <row r="221" spans="1:16">
      <c r="A221" s="125"/>
      <c r="B221" s="125"/>
      <c r="C221" s="125"/>
      <c r="D221" s="125"/>
      <c r="E221" s="125"/>
      <c r="F221" s="125"/>
      <c r="G221" s="125"/>
      <c r="H221" s="125"/>
      <c r="I221" s="125"/>
      <c r="J221" s="125"/>
      <c r="K221" s="125"/>
      <c r="L221" s="125"/>
      <c r="M221" s="125"/>
      <c r="N221" s="125"/>
      <c r="O221" s="125"/>
      <c r="P221" s="125"/>
    </row>
    <row r="222" spans="1:16">
      <c r="A222" s="125"/>
      <c r="B222" s="125"/>
      <c r="C222" s="125"/>
      <c r="D222" s="125"/>
      <c r="E222" s="125"/>
      <c r="F222" s="125"/>
      <c r="G222" s="125"/>
      <c r="H222" s="125"/>
      <c r="I222" s="125"/>
      <c r="J222" s="125"/>
      <c r="K222" s="125"/>
      <c r="L222" s="125"/>
      <c r="M222" s="125"/>
      <c r="N222" s="125"/>
      <c r="O222" s="125"/>
      <c r="P222" s="125"/>
    </row>
    <row r="223" spans="1:16">
      <c r="A223" s="125"/>
      <c r="B223" s="125"/>
      <c r="C223" s="125"/>
      <c r="D223" s="125"/>
      <c r="E223" s="125"/>
      <c r="F223" s="125"/>
      <c r="G223" s="125"/>
      <c r="H223" s="125"/>
      <c r="I223" s="125"/>
      <c r="J223" s="125"/>
      <c r="K223" s="125"/>
      <c r="L223" s="125"/>
      <c r="M223" s="125"/>
      <c r="N223" s="125"/>
      <c r="O223" s="125"/>
      <c r="P223" s="125"/>
    </row>
    <row r="224" spans="1:16">
      <c r="A224" s="125"/>
      <c r="B224" s="125"/>
      <c r="C224" s="125"/>
      <c r="D224" s="125"/>
      <c r="E224" s="125"/>
      <c r="F224" s="125"/>
      <c r="G224" s="125"/>
      <c r="H224" s="125"/>
      <c r="I224" s="125"/>
      <c r="J224" s="125"/>
      <c r="K224" s="125"/>
      <c r="L224" s="125"/>
      <c r="M224" s="125"/>
      <c r="N224" s="125"/>
      <c r="O224" s="125"/>
      <c r="P224" s="125"/>
    </row>
    <row r="225" spans="1:16">
      <c r="A225" s="125"/>
      <c r="B225" s="125"/>
      <c r="C225" s="125"/>
      <c r="D225" s="125"/>
      <c r="E225" s="125"/>
      <c r="F225" s="125"/>
      <c r="G225" s="125"/>
      <c r="H225" s="125"/>
      <c r="I225" s="125"/>
      <c r="J225" s="125"/>
      <c r="K225" s="125"/>
      <c r="L225" s="125"/>
      <c r="M225" s="125"/>
      <c r="N225" s="125"/>
      <c r="O225" s="125"/>
      <c r="P225" s="125"/>
    </row>
    <row r="226" spans="1:16" ht="39.950000000000003" customHeight="1">
      <c r="A226" s="375" t="s">
        <v>910</v>
      </c>
      <c r="B226" s="376"/>
      <c r="C226" s="376"/>
      <c r="D226" s="376"/>
      <c r="E226" s="376"/>
      <c r="F226" s="376"/>
      <c r="G226" s="376"/>
      <c r="H226" s="376"/>
      <c r="I226" s="376"/>
      <c r="J226" s="376"/>
      <c r="K226" s="376"/>
      <c r="L226" s="376"/>
      <c r="M226" s="376"/>
      <c r="N226" s="376"/>
      <c r="O226" s="376"/>
      <c r="P226" s="376"/>
    </row>
    <row r="227" spans="1:16" ht="69.75" customHeight="1">
      <c r="A227" s="385" t="s">
        <v>1064</v>
      </c>
      <c r="B227" s="386"/>
      <c r="C227" s="386"/>
      <c r="D227" s="386"/>
      <c r="E227" s="386"/>
      <c r="F227" s="386"/>
      <c r="G227" s="386"/>
      <c r="H227" s="386"/>
      <c r="I227" s="386"/>
      <c r="J227" s="386"/>
      <c r="K227" s="386"/>
      <c r="L227" s="386"/>
      <c r="M227" s="386"/>
      <c r="N227" s="386"/>
      <c r="O227" s="386"/>
      <c r="P227" s="386"/>
    </row>
    <row r="228" spans="1:16" ht="19.5" thickBot="1">
      <c r="A228" s="380" t="s">
        <v>1059</v>
      </c>
      <c r="B228" s="188"/>
      <c r="C228" s="188"/>
      <c r="D228" s="188"/>
      <c r="E228" s="188"/>
      <c r="F228" s="188"/>
      <c r="G228" s="188"/>
      <c r="H228" s="188"/>
      <c r="I228" s="188"/>
      <c r="J228" s="188"/>
      <c r="K228" s="188"/>
      <c r="L228" s="188"/>
      <c r="M228" s="188"/>
      <c r="N228" s="188"/>
      <c r="O228" s="188"/>
      <c r="P228" s="188"/>
    </row>
    <row r="229" spans="1:16" ht="54.95" customHeight="1">
      <c r="A229" s="388" t="s">
        <v>290</v>
      </c>
      <c r="B229" s="389"/>
      <c r="C229" s="389"/>
      <c r="D229" s="389"/>
      <c r="E229" s="389"/>
      <c r="F229" s="389"/>
      <c r="G229" s="389"/>
      <c r="H229" s="389"/>
      <c r="I229" s="389"/>
      <c r="J229" s="389"/>
      <c r="K229" s="389"/>
      <c r="L229" s="389"/>
      <c r="M229" s="389"/>
      <c r="N229" s="389"/>
      <c r="O229" s="389"/>
      <c r="P229" s="390"/>
    </row>
    <row r="230" spans="1:16">
      <c r="A230" s="150"/>
      <c r="B230" s="151"/>
      <c r="C230" s="151"/>
      <c r="D230" s="151"/>
      <c r="E230" s="151"/>
      <c r="F230" s="151"/>
      <c r="G230" s="151"/>
      <c r="H230" s="151"/>
      <c r="I230" s="151"/>
      <c r="J230" s="151"/>
      <c r="K230" s="151"/>
      <c r="L230" s="151"/>
      <c r="M230" s="151"/>
      <c r="N230" s="151"/>
      <c r="O230" s="151"/>
      <c r="P230" s="152"/>
    </row>
    <row r="231" spans="1:16">
      <c r="A231" s="143"/>
      <c r="B231" s="163">
        <v>0.26100000000000001</v>
      </c>
      <c r="C231" s="163">
        <v>0.59799999999999998</v>
      </c>
      <c r="D231" s="163">
        <v>0.14199999999999999</v>
      </c>
      <c r="E231" s="144"/>
      <c r="F231" s="144"/>
      <c r="G231" s="144"/>
      <c r="H231" s="144"/>
      <c r="I231" s="144"/>
      <c r="J231" s="144"/>
      <c r="K231" s="144"/>
      <c r="L231" s="144"/>
      <c r="M231" s="144"/>
      <c r="N231" s="144"/>
      <c r="O231" s="144"/>
      <c r="P231" s="145"/>
    </row>
    <row r="232" spans="1:16">
      <c r="A232" s="143"/>
      <c r="B232" s="163">
        <v>0.26666666666666666</v>
      </c>
      <c r="C232" s="163">
        <v>0.62222222222222223</v>
      </c>
      <c r="D232" s="163">
        <v>0.1111111111111111</v>
      </c>
      <c r="E232" s="144"/>
      <c r="F232" s="144"/>
      <c r="G232" s="144"/>
      <c r="H232" s="144"/>
      <c r="I232" s="144"/>
      <c r="J232" s="144"/>
      <c r="K232" s="144"/>
      <c r="L232" s="144"/>
      <c r="M232" s="144"/>
      <c r="N232" s="144"/>
      <c r="O232" s="144"/>
      <c r="P232" s="145"/>
    </row>
    <row r="233" spans="1:16">
      <c r="A233" s="143"/>
      <c r="B233" s="144"/>
      <c r="C233" s="144"/>
      <c r="D233" s="144"/>
      <c r="E233" s="144"/>
      <c r="F233" s="144"/>
      <c r="G233" s="144"/>
      <c r="H233" s="144"/>
      <c r="I233" s="144"/>
      <c r="J233" s="144"/>
      <c r="K233" s="144"/>
      <c r="L233" s="144"/>
      <c r="M233" s="144"/>
      <c r="N233" s="144"/>
      <c r="O233" s="144"/>
      <c r="P233" s="145"/>
    </row>
    <row r="234" spans="1:16">
      <c r="A234" s="143"/>
      <c r="B234" s="144"/>
      <c r="C234" s="144"/>
      <c r="D234" s="144"/>
      <c r="E234" s="144"/>
      <c r="F234" s="144"/>
      <c r="G234" s="144"/>
      <c r="H234" s="144"/>
      <c r="I234" s="144"/>
      <c r="J234" s="144"/>
      <c r="K234" s="144"/>
      <c r="L234" s="144"/>
      <c r="M234" s="144"/>
      <c r="N234" s="144"/>
      <c r="O234" s="144"/>
      <c r="P234" s="145"/>
    </row>
    <row r="235" spans="1:16">
      <c r="A235" s="143"/>
      <c r="B235" s="144"/>
      <c r="C235" s="144"/>
      <c r="D235" s="144"/>
      <c r="E235" s="144"/>
      <c r="F235" s="144"/>
      <c r="G235" s="144"/>
      <c r="H235" s="144"/>
      <c r="I235" s="144"/>
      <c r="J235" s="144"/>
      <c r="K235" s="144"/>
      <c r="L235" s="144"/>
      <c r="M235" s="144"/>
      <c r="N235" s="144"/>
      <c r="O235" s="144"/>
      <c r="P235" s="145"/>
    </row>
    <row r="236" spans="1:16">
      <c r="A236" s="143"/>
      <c r="B236" s="144"/>
      <c r="C236" s="144"/>
      <c r="D236" s="144"/>
      <c r="E236" s="144"/>
      <c r="F236" s="144"/>
      <c r="G236" s="144"/>
      <c r="H236" s="144"/>
      <c r="I236" s="144"/>
      <c r="J236" s="144"/>
      <c r="K236" s="144"/>
      <c r="L236" s="144"/>
      <c r="M236" s="144"/>
      <c r="N236" s="144"/>
      <c r="O236" s="144"/>
      <c r="P236" s="145"/>
    </row>
    <row r="237" spans="1:16">
      <c r="A237" s="143"/>
      <c r="B237" s="144"/>
      <c r="C237" s="144"/>
      <c r="D237" s="144"/>
      <c r="E237" s="144"/>
      <c r="F237" s="144"/>
      <c r="G237" s="144"/>
      <c r="H237" s="144"/>
      <c r="I237" s="144"/>
      <c r="J237" s="144"/>
      <c r="K237" s="144"/>
      <c r="L237" s="144"/>
      <c r="M237" s="144"/>
      <c r="N237" s="144"/>
      <c r="O237" s="144"/>
      <c r="P237" s="145"/>
    </row>
    <row r="238" spans="1:16">
      <c r="A238" s="143"/>
      <c r="B238" s="144"/>
      <c r="C238" s="144"/>
      <c r="D238" s="144"/>
      <c r="E238" s="144"/>
      <c r="F238" s="144"/>
      <c r="G238" s="144"/>
      <c r="H238" s="144"/>
      <c r="I238" s="144"/>
      <c r="J238" s="144"/>
      <c r="K238" s="144"/>
      <c r="L238" s="144"/>
      <c r="M238" s="144"/>
      <c r="N238" s="144"/>
      <c r="O238" s="144"/>
      <c r="P238" s="145"/>
    </row>
    <row r="239" spans="1:16">
      <c r="A239" s="143"/>
      <c r="B239" s="144"/>
      <c r="C239" s="144"/>
      <c r="D239" s="144"/>
      <c r="E239" s="144"/>
      <c r="F239" s="144"/>
      <c r="G239" s="144"/>
      <c r="H239" s="144"/>
      <c r="I239" s="144"/>
      <c r="J239" s="144"/>
      <c r="K239" s="144"/>
      <c r="L239" s="144"/>
      <c r="M239" s="144"/>
      <c r="N239" s="144"/>
      <c r="O239" s="144"/>
      <c r="P239" s="145"/>
    </row>
    <row r="240" spans="1:16">
      <c r="A240" s="143"/>
      <c r="B240" s="144"/>
      <c r="C240" s="144"/>
      <c r="D240" s="144"/>
      <c r="E240" s="144"/>
      <c r="F240" s="144"/>
      <c r="G240" s="144"/>
      <c r="H240" s="144"/>
      <c r="I240" s="144"/>
      <c r="J240" s="144"/>
      <c r="K240" s="144"/>
      <c r="L240" s="144"/>
      <c r="M240" s="144"/>
      <c r="N240" s="144"/>
      <c r="O240" s="144"/>
      <c r="P240" s="145"/>
    </row>
    <row r="241" spans="1:16">
      <c r="A241" s="143"/>
      <c r="B241" s="144"/>
      <c r="C241" s="144"/>
      <c r="D241" s="144"/>
      <c r="E241" s="144"/>
      <c r="F241" s="144"/>
      <c r="G241" s="144"/>
      <c r="H241" s="144"/>
      <c r="I241" s="144"/>
      <c r="J241" s="144"/>
      <c r="K241" s="144"/>
      <c r="L241" s="144"/>
      <c r="M241" s="144"/>
      <c r="N241" s="144"/>
      <c r="O241" s="144"/>
      <c r="P241" s="145"/>
    </row>
    <row r="242" spans="1:16">
      <c r="A242" s="143"/>
      <c r="B242" s="144"/>
      <c r="C242" s="144"/>
      <c r="D242" s="144"/>
      <c r="E242" s="144"/>
      <c r="F242" s="144"/>
      <c r="G242" s="144"/>
      <c r="H242" s="144"/>
      <c r="I242" s="144"/>
      <c r="J242" s="144"/>
      <c r="K242" s="144"/>
      <c r="L242" s="144"/>
      <c r="M242" s="144"/>
      <c r="N242" s="144"/>
      <c r="O242" s="144"/>
      <c r="P242" s="145"/>
    </row>
    <row r="243" spans="1:16">
      <c r="A243" s="143"/>
      <c r="B243" s="144"/>
      <c r="C243" s="144"/>
      <c r="D243" s="144"/>
      <c r="E243" s="144"/>
      <c r="F243" s="144"/>
      <c r="G243" s="144"/>
      <c r="H243" s="144"/>
      <c r="I243" s="144"/>
      <c r="J243" s="144"/>
      <c r="K243" s="144"/>
      <c r="L243" s="144"/>
      <c r="M243" s="144"/>
      <c r="N243" s="144"/>
      <c r="O243" s="144"/>
      <c r="P243" s="145"/>
    </row>
    <row r="244" spans="1:16">
      <c r="A244" s="143"/>
      <c r="B244" s="144"/>
      <c r="C244" s="144"/>
      <c r="D244" s="144"/>
      <c r="E244" s="144"/>
      <c r="F244" s="144"/>
      <c r="G244" s="144"/>
      <c r="H244" s="144"/>
      <c r="I244" s="144"/>
      <c r="J244" s="144"/>
      <c r="K244" s="144"/>
      <c r="L244" s="144"/>
      <c r="M244" s="144"/>
      <c r="N244" s="144"/>
      <c r="O244" s="144"/>
      <c r="P244" s="145"/>
    </row>
    <row r="245" spans="1:16">
      <c r="A245" s="143"/>
      <c r="B245" s="144"/>
      <c r="C245" s="144"/>
      <c r="D245" s="144"/>
      <c r="E245" s="144"/>
      <c r="F245" s="144"/>
      <c r="G245" s="144"/>
      <c r="H245" s="144"/>
      <c r="I245" s="144"/>
      <c r="J245" s="144"/>
      <c r="K245" s="144"/>
      <c r="L245" s="144"/>
      <c r="M245" s="144"/>
      <c r="N245" s="144"/>
      <c r="O245" s="144"/>
      <c r="P245" s="145"/>
    </row>
    <row r="246" spans="1:16">
      <c r="A246" s="143"/>
      <c r="B246" s="144"/>
      <c r="C246" s="144"/>
      <c r="D246" s="144"/>
      <c r="E246" s="144"/>
      <c r="F246" s="144"/>
      <c r="G246" s="144"/>
      <c r="H246" s="144"/>
      <c r="I246" s="144"/>
      <c r="J246" s="144"/>
      <c r="K246" s="144"/>
      <c r="L246" s="144"/>
      <c r="M246" s="144"/>
      <c r="N246" s="144"/>
      <c r="O246" s="144"/>
      <c r="P246" s="145"/>
    </row>
    <row r="247" spans="1:16">
      <c r="A247" s="143"/>
      <c r="B247" s="144"/>
      <c r="C247" s="144"/>
      <c r="D247" s="144"/>
      <c r="E247" s="144"/>
      <c r="F247" s="144"/>
      <c r="G247" s="144"/>
      <c r="H247" s="144"/>
      <c r="I247" s="144"/>
      <c r="J247" s="144"/>
      <c r="K247" s="144"/>
      <c r="L247" s="144"/>
      <c r="M247" s="144"/>
      <c r="N247" s="144"/>
      <c r="O247" s="144"/>
      <c r="P247" s="145"/>
    </row>
    <row r="248" spans="1:16">
      <c r="A248" s="143"/>
      <c r="B248" s="144"/>
      <c r="C248" s="144"/>
      <c r="D248" s="144"/>
      <c r="E248" s="144"/>
      <c r="F248" s="144"/>
      <c r="G248" s="144"/>
      <c r="H248" s="144"/>
      <c r="I248" s="144"/>
      <c r="J248" s="144"/>
      <c r="K248" s="144"/>
      <c r="L248" s="144"/>
      <c r="M248" s="144"/>
      <c r="N248" s="144"/>
      <c r="O248" s="144"/>
      <c r="P248" s="145"/>
    </row>
    <row r="249" spans="1:16">
      <c r="A249" s="143"/>
      <c r="B249" s="144"/>
      <c r="C249" s="144"/>
      <c r="D249" s="144"/>
      <c r="E249" s="144"/>
      <c r="F249" s="144"/>
      <c r="G249" s="144"/>
      <c r="H249" s="144"/>
      <c r="I249" s="144"/>
      <c r="J249" s="144"/>
      <c r="K249" s="144"/>
      <c r="L249" s="144"/>
      <c r="M249" s="144"/>
      <c r="N249" s="144"/>
      <c r="O249" s="144"/>
      <c r="P249" s="145"/>
    </row>
    <row r="250" spans="1:16">
      <c r="A250" s="143"/>
      <c r="B250" s="144"/>
      <c r="C250" s="144"/>
      <c r="D250" s="144"/>
      <c r="E250" s="144"/>
      <c r="F250" s="144"/>
      <c r="G250" s="144"/>
      <c r="H250" s="144"/>
      <c r="I250" s="144"/>
      <c r="J250" s="144"/>
      <c r="K250" s="144"/>
      <c r="L250" s="144"/>
      <c r="M250" s="144"/>
      <c r="N250" s="144"/>
      <c r="O250" s="144"/>
      <c r="P250" s="145"/>
    </row>
    <row r="251" spans="1:16" ht="15.75" thickBot="1">
      <c r="A251" s="147"/>
      <c r="B251" s="148"/>
      <c r="C251" s="148"/>
      <c r="D251" s="148"/>
      <c r="E251" s="148"/>
      <c r="F251" s="148"/>
      <c r="G251" s="148"/>
      <c r="H251" s="148"/>
      <c r="I251" s="148"/>
      <c r="J251" s="148"/>
      <c r="K251" s="148"/>
      <c r="L251" s="148"/>
      <c r="M251" s="148"/>
      <c r="N251" s="148"/>
      <c r="O251" s="148"/>
      <c r="P251" s="149"/>
    </row>
    <row r="252" spans="1:16" ht="23.25" customHeight="1">
      <c r="A252" s="391" t="s">
        <v>1065</v>
      </c>
      <c r="B252" s="392"/>
      <c r="C252" s="392"/>
      <c r="D252" s="392"/>
      <c r="E252" s="392"/>
      <c r="F252" s="392"/>
      <c r="G252" s="392"/>
      <c r="H252" s="392"/>
      <c r="I252" s="392"/>
      <c r="J252" s="392"/>
      <c r="K252" s="392"/>
      <c r="L252" s="392"/>
      <c r="M252" s="392"/>
      <c r="N252" s="392"/>
      <c r="O252" s="392"/>
      <c r="P252" s="392"/>
    </row>
    <row r="253" spans="1:16" ht="18.75">
      <c r="A253" s="380" t="s">
        <v>1070</v>
      </c>
      <c r="B253" s="188"/>
      <c r="C253" s="188"/>
      <c r="D253" s="188"/>
      <c r="E253" s="188"/>
      <c r="F253" s="188"/>
      <c r="G253" s="188"/>
      <c r="H253" s="188"/>
      <c r="I253" s="188"/>
      <c r="J253" s="188"/>
      <c r="K253" s="188"/>
      <c r="L253" s="188"/>
      <c r="M253" s="188"/>
      <c r="N253" s="188"/>
      <c r="O253" s="188"/>
      <c r="P253" s="188"/>
    </row>
    <row r="254" spans="1:16">
      <c r="A254" s="125"/>
      <c r="B254" s="125"/>
      <c r="C254" s="125"/>
      <c r="D254" s="125"/>
      <c r="E254" s="125"/>
      <c r="F254" s="125"/>
      <c r="G254" s="125"/>
      <c r="H254" s="125"/>
      <c r="I254" s="125" t="s">
        <v>1066</v>
      </c>
      <c r="J254" s="159">
        <v>0.75</v>
      </c>
      <c r="K254" s="125"/>
      <c r="L254" s="125"/>
      <c r="M254" s="125"/>
      <c r="N254" s="125"/>
      <c r="O254" s="125"/>
      <c r="P254" s="125"/>
    </row>
    <row r="255" spans="1:16">
      <c r="A255" s="125"/>
      <c r="B255" s="125"/>
      <c r="C255" s="125"/>
      <c r="D255" s="125"/>
      <c r="E255" s="125"/>
      <c r="F255" s="125"/>
      <c r="G255" s="125"/>
      <c r="H255" s="125"/>
      <c r="I255" s="125" t="s">
        <v>1067</v>
      </c>
      <c r="J255" s="159">
        <v>0.75</v>
      </c>
      <c r="K255" s="125"/>
      <c r="L255" s="125"/>
      <c r="M255" s="125"/>
      <c r="N255" s="125"/>
      <c r="O255" s="125"/>
      <c r="P255" s="125"/>
    </row>
    <row r="256" spans="1:16">
      <c r="A256" s="125"/>
      <c r="B256" s="125"/>
      <c r="C256" s="125"/>
      <c r="D256" s="125"/>
      <c r="E256" s="125"/>
      <c r="F256" s="125"/>
      <c r="G256" s="125"/>
      <c r="H256" s="125"/>
      <c r="I256" s="125" t="s">
        <v>1068</v>
      </c>
      <c r="J256" s="159">
        <v>0.58299999999999996</v>
      </c>
      <c r="K256" s="125"/>
      <c r="L256" s="125"/>
      <c r="M256" s="125"/>
      <c r="N256" s="125"/>
      <c r="O256" s="125"/>
      <c r="P256" s="125"/>
    </row>
    <row r="257" spans="1:16">
      <c r="A257" s="125"/>
      <c r="B257" s="125"/>
      <c r="C257" s="125"/>
      <c r="D257" s="125"/>
      <c r="E257" s="125"/>
      <c r="F257" s="125"/>
      <c r="G257" s="125"/>
      <c r="H257" s="125"/>
      <c r="I257" s="125" t="s">
        <v>391</v>
      </c>
      <c r="J257" s="159">
        <v>8.3000000000000004E-2</v>
      </c>
      <c r="K257" s="125"/>
      <c r="L257" s="125"/>
      <c r="M257" s="125"/>
      <c r="N257" s="125"/>
      <c r="O257" s="125"/>
      <c r="P257" s="125"/>
    </row>
    <row r="258" spans="1:16">
      <c r="A258" s="125"/>
      <c r="B258" s="125"/>
      <c r="C258" s="125"/>
      <c r="D258" s="125"/>
      <c r="E258" s="125"/>
      <c r="F258" s="125"/>
      <c r="G258" s="125"/>
      <c r="H258" s="125"/>
      <c r="I258" s="125" t="s">
        <v>1069</v>
      </c>
      <c r="J258" s="159">
        <v>0</v>
      </c>
      <c r="K258" s="125"/>
      <c r="L258" s="125"/>
      <c r="M258" s="125"/>
      <c r="N258" s="125"/>
      <c r="O258" s="125"/>
      <c r="P258" s="125"/>
    </row>
    <row r="259" spans="1:16">
      <c r="A259" s="125"/>
      <c r="B259" s="125"/>
      <c r="C259" s="125"/>
      <c r="D259" s="125"/>
      <c r="E259" s="125"/>
      <c r="F259" s="125"/>
      <c r="G259" s="125"/>
      <c r="H259" s="125"/>
      <c r="I259" s="125"/>
      <c r="J259" s="125"/>
      <c r="K259" s="125"/>
      <c r="L259" s="125"/>
      <c r="M259" s="125"/>
      <c r="N259" s="125"/>
      <c r="O259" s="125"/>
      <c r="P259" s="125"/>
    </row>
    <row r="260" spans="1:16">
      <c r="A260" s="125"/>
      <c r="B260" s="125"/>
      <c r="C260" s="125"/>
      <c r="D260" s="125"/>
      <c r="E260" s="125"/>
      <c r="F260" s="125"/>
      <c r="G260" s="125"/>
      <c r="H260" s="125"/>
      <c r="I260" s="125"/>
      <c r="J260" s="125"/>
      <c r="K260" s="125"/>
      <c r="L260" s="125"/>
      <c r="M260" s="125"/>
      <c r="N260" s="125"/>
      <c r="O260" s="125"/>
      <c r="P260" s="125"/>
    </row>
    <row r="261" spans="1:16">
      <c r="A261" s="125"/>
      <c r="B261" s="125"/>
      <c r="C261" s="125"/>
      <c r="D261" s="125"/>
      <c r="E261" s="125"/>
      <c r="F261" s="125"/>
      <c r="G261" s="125"/>
      <c r="H261" s="125"/>
      <c r="I261" s="125"/>
      <c r="J261" s="125"/>
      <c r="K261" s="125"/>
      <c r="L261" s="125"/>
      <c r="M261" s="125"/>
      <c r="N261" s="125"/>
      <c r="O261" s="125"/>
      <c r="P261" s="125"/>
    </row>
    <row r="262" spans="1:16">
      <c r="A262" s="125"/>
      <c r="B262" s="125"/>
      <c r="C262" s="125"/>
      <c r="D262" s="125"/>
      <c r="E262" s="125"/>
      <c r="F262" s="125"/>
      <c r="G262" s="125"/>
      <c r="H262" s="125"/>
      <c r="I262" s="125"/>
      <c r="J262" s="125"/>
      <c r="K262" s="125"/>
      <c r="L262" s="125"/>
      <c r="M262" s="125"/>
      <c r="N262" s="125"/>
      <c r="O262" s="125"/>
      <c r="P262" s="125"/>
    </row>
    <row r="263" spans="1:16">
      <c r="A263" s="125"/>
      <c r="B263" s="125"/>
      <c r="C263" s="125"/>
      <c r="D263" s="125"/>
      <c r="E263" s="125"/>
      <c r="F263" s="125"/>
      <c r="G263" s="125"/>
      <c r="H263" s="125"/>
      <c r="I263" s="125"/>
      <c r="J263" s="125"/>
      <c r="K263" s="125"/>
      <c r="L263" s="125"/>
      <c r="M263" s="125"/>
      <c r="N263" s="125"/>
      <c r="O263" s="125"/>
      <c r="P263" s="125"/>
    </row>
    <row r="264" spans="1:16">
      <c r="A264" s="125"/>
      <c r="B264" s="125"/>
      <c r="C264" s="125"/>
      <c r="D264" s="125"/>
      <c r="E264" s="125"/>
      <c r="F264" s="125"/>
      <c r="G264" s="125"/>
      <c r="H264" s="125"/>
      <c r="I264" s="125"/>
      <c r="J264" s="125"/>
      <c r="K264" s="125"/>
      <c r="L264" s="125"/>
      <c r="M264" s="125"/>
      <c r="N264" s="125"/>
      <c r="O264" s="125"/>
      <c r="P264" s="125"/>
    </row>
    <row r="265" spans="1:16">
      <c r="A265" s="125"/>
      <c r="B265" s="125"/>
      <c r="C265" s="125"/>
      <c r="D265" s="125"/>
      <c r="E265" s="125"/>
      <c r="F265" s="125"/>
      <c r="G265" s="125"/>
      <c r="H265" s="125"/>
      <c r="I265" s="125"/>
      <c r="J265" s="125"/>
      <c r="K265" s="125"/>
      <c r="L265" s="125"/>
      <c r="M265" s="125"/>
      <c r="N265" s="125"/>
      <c r="O265" s="125"/>
      <c r="P265" s="125"/>
    </row>
    <row r="266" spans="1:16">
      <c r="A266" s="125"/>
      <c r="B266" s="125"/>
      <c r="C266" s="125"/>
      <c r="D266" s="125"/>
      <c r="E266" s="125"/>
      <c r="F266" s="125"/>
      <c r="G266" s="125"/>
      <c r="H266" s="125"/>
      <c r="I266" s="125"/>
      <c r="J266" s="125"/>
      <c r="K266" s="125"/>
      <c r="L266" s="125"/>
      <c r="M266" s="125"/>
      <c r="N266" s="125"/>
      <c r="O266" s="125"/>
      <c r="P266" s="125"/>
    </row>
    <row r="267" spans="1:16">
      <c r="A267" s="125"/>
      <c r="B267" s="125"/>
      <c r="C267" s="125"/>
      <c r="D267" s="125"/>
      <c r="E267" s="125"/>
      <c r="F267" s="125"/>
      <c r="G267" s="125"/>
      <c r="H267" s="125"/>
      <c r="I267" s="125"/>
      <c r="J267" s="125"/>
      <c r="K267" s="125"/>
      <c r="L267" s="125"/>
      <c r="M267" s="125"/>
      <c r="N267" s="125"/>
      <c r="O267" s="125"/>
      <c r="P267" s="125"/>
    </row>
    <row r="268" spans="1:16">
      <c r="A268" s="125"/>
      <c r="B268" s="125"/>
      <c r="C268" s="125"/>
      <c r="D268" s="125"/>
      <c r="E268" s="125"/>
      <c r="F268" s="125"/>
      <c r="G268" s="125"/>
      <c r="H268" s="125"/>
      <c r="I268" s="125"/>
      <c r="J268" s="125"/>
      <c r="K268" s="125"/>
      <c r="L268" s="125"/>
      <c r="M268" s="125"/>
      <c r="N268" s="125"/>
      <c r="O268" s="125"/>
      <c r="P268" s="125"/>
    </row>
    <row r="269" spans="1:16">
      <c r="A269" s="125"/>
      <c r="B269" s="125"/>
      <c r="C269" s="125"/>
      <c r="D269" s="125"/>
      <c r="E269" s="125"/>
      <c r="F269" s="125"/>
      <c r="G269" s="125"/>
      <c r="H269" s="125"/>
      <c r="I269" s="125"/>
      <c r="J269" s="125"/>
      <c r="K269" s="125"/>
      <c r="L269" s="125"/>
      <c r="M269" s="125"/>
      <c r="N269" s="125"/>
      <c r="O269" s="125"/>
      <c r="P269" s="125"/>
    </row>
    <row r="270" spans="1:16">
      <c r="A270" s="125"/>
      <c r="B270" s="125"/>
      <c r="C270" s="125"/>
      <c r="D270" s="125"/>
      <c r="E270" s="125"/>
      <c r="F270" s="125"/>
      <c r="G270" s="125"/>
      <c r="H270" s="125"/>
      <c r="I270" s="125"/>
      <c r="J270" s="125"/>
      <c r="K270" s="125"/>
      <c r="L270" s="125"/>
      <c r="M270" s="125"/>
      <c r="N270" s="125"/>
      <c r="O270" s="125"/>
      <c r="P270" s="125"/>
    </row>
    <row r="271" spans="1:16">
      <c r="A271" s="125"/>
      <c r="B271" s="125"/>
      <c r="C271" s="125"/>
      <c r="D271" s="125"/>
      <c r="E271" s="125"/>
      <c r="F271" s="125"/>
      <c r="G271" s="125"/>
      <c r="H271" s="125"/>
      <c r="I271" s="125"/>
      <c r="J271" s="125"/>
      <c r="K271" s="125"/>
      <c r="L271" s="125"/>
      <c r="M271" s="125"/>
      <c r="N271" s="125"/>
      <c r="O271" s="125"/>
      <c r="P271" s="125"/>
    </row>
    <row r="272" spans="1:16">
      <c r="A272" s="125"/>
      <c r="B272" s="125"/>
      <c r="C272" s="125"/>
      <c r="D272" s="125"/>
      <c r="E272" s="125"/>
      <c r="F272" s="125"/>
      <c r="G272" s="125"/>
      <c r="H272" s="125"/>
      <c r="I272" s="125"/>
      <c r="J272" s="125"/>
      <c r="K272" s="125"/>
      <c r="L272" s="125"/>
      <c r="M272" s="125"/>
      <c r="N272" s="125"/>
      <c r="O272" s="125"/>
      <c r="P272" s="125"/>
    </row>
    <row r="273" spans="1:16">
      <c r="A273" s="125"/>
      <c r="B273" s="125"/>
      <c r="C273" s="125"/>
      <c r="D273" s="125"/>
      <c r="E273" s="125"/>
      <c r="F273" s="125"/>
      <c r="G273" s="125"/>
      <c r="H273" s="125"/>
      <c r="I273" s="125"/>
      <c r="J273" s="125"/>
      <c r="K273" s="125"/>
      <c r="L273" s="125"/>
      <c r="M273" s="125"/>
      <c r="N273" s="125"/>
      <c r="O273" s="125"/>
      <c r="P273" s="125"/>
    </row>
    <row r="274" spans="1:16">
      <c r="A274" s="125"/>
      <c r="B274" s="125"/>
      <c r="C274" s="125"/>
      <c r="D274" s="125"/>
      <c r="E274" s="125"/>
      <c r="F274" s="125"/>
      <c r="G274" s="125"/>
      <c r="H274" s="125"/>
      <c r="I274" s="125"/>
      <c r="J274" s="125"/>
      <c r="K274" s="125"/>
      <c r="L274" s="125"/>
      <c r="M274" s="125"/>
      <c r="N274" s="125"/>
      <c r="O274" s="125"/>
      <c r="P274" s="125"/>
    </row>
    <row r="275" spans="1:16">
      <c r="A275" s="125"/>
      <c r="B275" s="125"/>
      <c r="C275" s="125"/>
      <c r="D275" s="125"/>
      <c r="E275" s="125"/>
      <c r="F275" s="125"/>
      <c r="G275" s="125"/>
      <c r="H275" s="125"/>
      <c r="I275" s="125"/>
      <c r="J275" s="125"/>
      <c r="K275" s="125"/>
      <c r="L275" s="125"/>
      <c r="M275" s="125"/>
      <c r="N275" s="125"/>
      <c r="O275" s="125"/>
      <c r="P275" s="125"/>
    </row>
    <row r="276" spans="1:16">
      <c r="A276" s="125"/>
      <c r="B276" s="125"/>
      <c r="C276" s="125"/>
      <c r="D276" s="125"/>
      <c r="E276" s="125"/>
      <c r="F276" s="125"/>
      <c r="G276" s="125"/>
      <c r="H276" s="125"/>
      <c r="I276" s="125"/>
      <c r="J276" s="125"/>
      <c r="K276" s="125"/>
      <c r="L276" s="125"/>
      <c r="M276" s="125"/>
      <c r="N276" s="125"/>
      <c r="O276" s="125"/>
      <c r="P276" s="125"/>
    </row>
    <row r="277" spans="1:16">
      <c r="A277" s="125"/>
      <c r="B277" s="125"/>
      <c r="C277" s="125"/>
      <c r="D277" s="125"/>
      <c r="E277" s="125"/>
      <c r="F277" s="125"/>
      <c r="G277" s="125"/>
      <c r="H277" s="125"/>
      <c r="I277" s="125"/>
      <c r="J277" s="125"/>
      <c r="K277" s="125"/>
      <c r="L277" s="125"/>
      <c r="M277" s="125"/>
      <c r="N277" s="125"/>
      <c r="O277" s="125"/>
      <c r="P277" s="125"/>
    </row>
    <row r="278" spans="1:16">
      <c r="A278" s="125"/>
      <c r="B278" s="125"/>
      <c r="C278" s="125"/>
      <c r="D278" s="125"/>
      <c r="E278" s="125"/>
      <c r="F278" s="125"/>
      <c r="G278" s="125"/>
      <c r="H278" s="125"/>
      <c r="I278" s="125"/>
      <c r="J278" s="125"/>
      <c r="K278" s="125"/>
      <c r="L278" s="125"/>
      <c r="M278" s="125"/>
      <c r="N278" s="125"/>
      <c r="O278" s="125"/>
      <c r="P278" s="125"/>
    </row>
    <row r="279" spans="1:16">
      <c r="A279" s="125"/>
      <c r="B279" s="125"/>
      <c r="C279" s="125"/>
      <c r="D279" s="125"/>
      <c r="E279" s="125"/>
      <c r="F279" s="125"/>
      <c r="G279" s="125"/>
      <c r="H279" s="125"/>
      <c r="I279" s="125"/>
      <c r="J279" s="125"/>
      <c r="K279" s="125"/>
      <c r="L279" s="125"/>
      <c r="M279" s="125"/>
      <c r="N279" s="125"/>
      <c r="O279" s="125"/>
      <c r="P279" s="125"/>
    </row>
    <row r="280" spans="1:16" ht="39.950000000000003" customHeight="1">
      <c r="A280" s="375" t="s">
        <v>1044</v>
      </c>
      <c r="B280" s="376"/>
      <c r="C280" s="376"/>
      <c r="D280" s="376"/>
      <c r="E280" s="376"/>
      <c r="F280" s="376"/>
      <c r="G280" s="376"/>
      <c r="H280" s="376"/>
      <c r="I280" s="376"/>
      <c r="J280" s="376"/>
      <c r="K280" s="376"/>
      <c r="L280" s="376"/>
      <c r="M280" s="376"/>
      <c r="N280" s="376"/>
      <c r="O280" s="376"/>
      <c r="P280" s="376"/>
    </row>
    <row r="282" spans="1:16" ht="46.5" customHeight="1">
      <c r="A282" s="379" t="s">
        <v>1071</v>
      </c>
      <c r="B282" s="371"/>
      <c r="C282" s="371"/>
      <c r="D282" s="371"/>
      <c r="E282" s="371"/>
      <c r="F282" s="371"/>
      <c r="G282" s="371"/>
      <c r="H282" s="371"/>
      <c r="I282" s="371"/>
      <c r="J282" s="371"/>
      <c r="K282" s="371"/>
      <c r="L282" s="371"/>
      <c r="M282" s="371"/>
      <c r="N282" s="371"/>
      <c r="O282" s="371"/>
      <c r="P282" s="371"/>
    </row>
    <row r="283" spans="1:16" ht="18.75">
      <c r="A283" s="380" t="s">
        <v>1072</v>
      </c>
      <c r="B283" s="188"/>
      <c r="C283" s="188"/>
      <c r="D283" s="188"/>
      <c r="E283" s="188"/>
      <c r="F283" s="188"/>
      <c r="G283" s="188"/>
      <c r="H283" s="188"/>
      <c r="I283" s="188"/>
      <c r="J283" s="188"/>
      <c r="K283" s="188"/>
      <c r="L283" s="188"/>
      <c r="M283" s="188"/>
      <c r="N283" s="188"/>
      <c r="O283" s="188"/>
      <c r="P283" s="188"/>
    </row>
    <row r="284" spans="1:16">
      <c r="A284" s="125"/>
      <c r="B284" s="125"/>
      <c r="C284" s="125"/>
      <c r="D284" s="125"/>
      <c r="E284" s="125"/>
      <c r="F284" s="125"/>
      <c r="G284" s="125"/>
      <c r="H284" s="125"/>
      <c r="I284" s="125"/>
      <c r="J284" s="125"/>
      <c r="K284" s="125"/>
      <c r="L284" s="125"/>
      <c r="M284" s="125"/>
      <c r="N284" s="125"/>
      <c r="O284" s="125"/>
      <c r="P284" s="125"/>
    </row>
    <row r="285" spans="1:16">
      <c r="A285" s="125"/>
      <c r="B285" s="125" t="s">
        <v>1073</v>
      </c>
      <c r="C285" s="125" t="s">
        <v>1074</v>
      </c>
      <c r="D285" s="125" t="s">
        <v>1075</v>
      </c>
      <c r="E285" s="125" t="s">
        <v>1076</v>
      </c>
      <c r="F285" s="125"/>
      <c r="G285" s="125"/>
      <c r="H285" s="125"/>
      <c r="I285" s="125"/>
      <c r="J285" s="125"/>
      <c r="K285" s="125"/>
      <c r="L285" s="125"/>
      <c r="M285" s="125"/>
      <c r="N285" s="125"/>
      <c r="O285" s="125"/>
      <c r="P285" s="125"/>
    </row>
    <row r="286" spans="1:16">
      <c r="A286" s="125"/>
      <c r="B286" s="125">
        <v>0.7142857142857143</v>
      </c>
      <c r="C286" s="125">
        <v>0.2857142857142857</v>
      </c>
      <c r="D286" s="125">
        <v>0</v>
      </c>
      <c r="E286" s="125">
        <v>0</v>
      </c>
      <c r="F286" s="125"/>
      <c r="G286" s="125"/>
      <c r="H286" s="125"/>
      <c r="I286" s="125"/>
      <c r="J286" s="125"/>
      <c r="K286" s="125"/>
      <c r="L286" s="125"/>
      <c r="M286" s="125"/>
      <c r="N286" s="125"/>
      <c r="O286" s="125"/>
      <c r="P286" s="125"/>
    </row>
    <row r="287" spans="1:16">
      <c r="A287" s="125"/>
      <c r="B287" s="125">
        <v>0.60499999999999998</v>
      </c>
      <c r="C287" s="125">
        <v>0.28899999999999998</v>
      </c>
      <c r="D287" s="125">
        <v>6.6000000000000003E-2</v>
      </c>
      <c r="E287" s="125">
        <v>3.9E-2</v>
      </c>
      <c r="F287" s="125"/>
      <c r="G287" s="125"/>
      <c r="H287" s="125"/>
      <c r="I287" s="125"/>
      <c r="J287" s="125"/>
      <c r="K287" s="125"/>
      <c r="L287" s="125"/>
      <c r="M287" s="125"/>
      <c r="N287" s="125"/>
      <c r="O287" s="125"/>
      <c r="P287" s="125"/>
    </row>
    <row r="288" spans="1:16">
      <c r="A288" s="125"/>
      <c r="B288" s="125"/>
      <c r="C288" s="125"/>
      <c r="D288" s="125"/>
      <c r="E288" s="125"/>
      <c r="F288" s="125"/>
      <c r="G288" s="125"/>
      <c r="H288" s="125"/>
      <c r="I288" s="125"/>
      <c r="J288" s="125"/>
      <c r="K288" s="125"/>
      <c r="L288" s="125"/>
      <c r="M288" s="125"/>
      <c r="N288" s="125"/>
      <c r="O288" s="125"/>
      <c r="P288" s="125"/>
    </row>
    <row r="289" spans="1:16">
      <c r="A289" s="125"/>
      <c r="B289" s="125"/>
      <c r="C289" s="125"/>
      <c r="D289" s="125"/>
      <c r="E289" s="125"/>
      <c r="F289" s="125"/>
      <c r="G289" s="125"/>
      <c r="H289" s="125"/>
      <c r="I289" s="125"/>
      <c r="J289" s="125"/>
      <c r="K289" s="125"/>
      <c r="L289" s="125"/>
      <c r="M289" s="125"/>
      <c r="N289" s="125"/>
      <c r="O289" s="125"/>
      <c r="P289" s="125"/>
    </row>
    <row r="290" spans="1:16">
      <c r="A290" s="125"/>
      <c r="B290" s="125"/>
      <c r="C290" s="125"/>
      <c r="D290" s="125"/>
      <c r="E290" s="125"/>
      <c r="F290" s="125"/>
      <c r="G290" s="125"/>
      <c r="H290" s="125"/>
      <c r="I290" s="125"/>
      <c r="J290" s="125"/>
      <c r="K290" s="125"/>
      <c r="L290" s="125"/>
      <c r="M290" s="125"/>
      <c r="N290" s="125"/>
      <c r="O290" s="125"/>
      <c r="P290" s="125"/>
    </row>
    <row r="291" spans="1:16">
      <c r="A291" s="125"/>
      <c r="B291" s="125"/>
      <c r="C291" s="125"/>
      <c r="D291" s="125"/>
      <c r="E291" s="125"/>
      <c r="F291" s="125"/>
      <c r="G291" s="125"/>
      <c r="H291" s="125"/>
      <c r="I291" s="125"/>
      <c r="J291" s="125"/>
      <c r="K291" s="125"/>
      <c r="L291" s="125"/>
      <c r="M291" s="125"/>
      <c r="N291" s="125"/>
      <c r="O291" s="125"/>
      <c r="P291" s="125"/>
    </row>
    <row r="292" spans="1:16">
      <c r="A292" s="125"/>
      <c r="B292" s="125"/>
      <c r="C292" s="125"/>
      <c r="D292" s="125"/>
      <c r="E292" s="125"/>
      <c r="F292" s="125"/>
      <c r="G292" s="125"/>
      <c r="H292" s="125"/>
      <c r="I292" s="125"/>
      <c r="J292" s="125"/>
      <c r="K292" s="125"/>
      <c r="L292" s="125"/>
      <c r="M292" s="125"/>
      <c r="N292" s="125"/>
      <c r="O292" s="125"/>
      <c r="P292" s="125"/>
    </row>
    <row r="293" spans="1:16">
      <c r="A293" s="125"/>
      <c r="B293" s="125"/>
      <c r="C293" s="125"/>
      <c r="D293" s="125"/>
      <c r="E293" s="125"/>
      <c r="F293" s="125"/>
      <c r="G293" s="125"/>
      <c r="H293" s="125"/>
      <c r="I293" s="125"/>
      <c r="J293" s="125"/>
      <c r="K293" s="125"/>
      <c r="L293" s="125"/>
      <c r="M293" s="125"/>
      <c r="N293" s="125"/>
      <c r="O293" s="125"/>
      <c r="P293" s="125"/>
    </row>
    <row r="294" spans="1:16">
      <c r="A294" s="125"/>
      <c r="B294" s="125"/>
      <c r="C294" s="125"/>
      <c r="D294" s="125"/>
      <c r="E294" s="125"/>
      <c r="F294" s="125"/>
      <c r="G294" s="125"/>
      <c r="H294" s="125"/>
      <c r="I294" s="125"/>
      <c r="J294" s="125"/>
      <c r="K294" s="125"/>
      <c r="L294" s="125"/>
      <c r="M294" s="125"/>
      <c r="N294" s="125"/>
      <c r="O294" s="125"/>
      <c r="P294" s="125"/>
    </row>
    <row r="295" spans="1:16">
      <c r="A295" s="125"/>
      <c r="B295" s="125"/>
      <c r="C295" s="125"/>
      <c r="D295" s="125"/>
      <c r="E295" s="125"/>
      <c r="F295" s="125"/>
      <c r="G295" s="125"/>
      <c r="H295" s="125"/>
      <c r="I295" s="125"/>
      <c r="J295" s="125"/>
      <c r="K295" s="125"/>
      <c r="L295" s="125"/>
      <c r="M295" s="125"/>
      <c r="N295" s="125"/>
      <c r="O295" s="125"/>
      <c r="P295" s="125"/>
    </row>
    <row r="296" spans="1:16">
      <c r="A296" s="125"/>
      <c r="B296" s="125"/>
      <c r="C296" s="125"/>
      <c r="D296" s="125"/>
      <c r="E296" s="125"/>
      <c r="F296" s="125"/>
      <c r="G296" s="125"/>
      <c r="H296" s="125"/>
      <c r="I296" s="125"/>
      <c r="J296" s="125"/>
      <c r="K296" s="125"/>
      <c r="L296" s="125"/>
      <c r="M296" s="125"/>
      <c r="N296" s="125"/>
      <c r="O296" s="125"/>
      <c r="P296" s="125"/>
    </row>
    <row r="297" spans="1:16">
      <c r="A297" s="125"/>
      <c r="B297" s="125"/>
      <c r="C297" s="125"/>
      <c r="D297" s="125"/>
      <c r="E297" s="125"/>
      <c r="F297" s="125"/>
      <c r="G297" s="125"/>
      <c r="H297" s="125"/>
      <c r="I297" s="125"/>
      <c r="J297" s="125"/>
      <c r="K297" s="125"/>
      <c r="L297" s="125"/>
      <c r="M297" s="125"/>
      <c r="N297" s="125"/>
      <c r="O297" s="125"/>
      <c r="P297" s="125"/>
    </row>
    <row r="298" spans="1:16">
      <c r="A298" s="125"/>
      <c r="B298" s="125"/>
      <c r="C298" s="125"/>
      <c r="D298" s="125"/>
      <c r="E298" s="125"/>
      <c r="F298" s="125"/>
      <c r="G298" s="125"/>
      <c r="H298" s="125"/>
      <c r="I298" s="125"/>
      <c r="J298" s="125"/>
      <c r="K298" s="125"/>
      <c r="L298" s="125"/>
      <c r="M298" s="125"/>
      <c r="N298" s="125"/>
      <c r="O298" s="125"/>
      <c r="P298" s="125"/>
    </row>
    <row r="299" spans="1:16">
      <c r="A299" s="125"/>
      <c r="B299" s="125"/>
      <c r="C299" s="125"/>
      <c r="D299" s="125"/>
      <c r="E299" s="125"/>
      <c r="F299" s="125"/>
      <c r="G299" s="125"/>
      <c r="H299" s="125"/>
      <c r="I299" s="125"/>
      <c r="J299" s="125"/>
      <c r="K299" s="125"/>
      <c r="L299" s="125"/>
      <c r="M299" s="125"/>
      <c r="N299" s="125"/>
      <c r="O299" s="125"/>
      <c r="P299" s="125"/>
    </row>
    <row r="300" spans="1:16">
      <c r="A300" s="125"/>
      <c r="B300" s="125"/>
      <c r="C300" s="125"/>
      <c r="D300" s="125"/>
      <c r="E300" s="125"/>
      <c r="F300" s="125"/>
      <c r="G300" s="125"/>
      <c r="H300" s="125"/>
      <c r="I300" s="125"/>
      <c r="J300" s="125"/>
      <c r="K300" s="125"/>
      <c r="L300" s="125"/>
      <c r="M300" s="125"/>
      <c r="N300" s="125"/>
      <c r="O300" s="125"/>
      <c r="P300" s="125"/>
    </row>
    <row r="301" spans="1:16">
      <c r="A301" s="125"/>
      <c r="B301" s="125"/>
      <c r="C301" s="125"/>
      <c r="D301" s="125"/>
      <c r="E301" s="125"/>
      <c r="F301" s="125"/>
      <c r="G301" s="125"/>
      <c r="H301" s="125"/>
      <c r="I301" s="125"/>
      <c r="J301" s="125"/>
      <c r="K301" s="125"/>
      <c r="L301" s="125"/>
      <c r="M301" s="125"/>
      <c r="N301" s="125"/>
      <c r="O301" s="125"/>
      <c r="P301" s="125"/>
    </row>
    <row r="302" spans="1:16">
      <c r="A302" s="125"/>
      <c r="B302" s="125"/>
      <c r="C302" s="125"/>
      <c r="D302" s="125"/>
      <c r="E302" s="125"/>
      <c r="F302" s="125"/>
      <c r="G302" s="125"/>
      <c r="H302" s="125"/>
      <c r="I302" s="125"/>
      <c r="J302" s="125"/>
      <c r="K302" s="125"/>
      <c r="L302" s="125"/>
      <c r="M302" s="125"/>
      <c r="N302" s="125"/>
      <c r="O302" s="125"/>
      <c r="P302" s="125"/>
    </row>
    <row r="303" spans="1:16">
      <c r="A303" s="125"/>
      <c r="B303" s="125"/>
      <c r="C303" s="125"/>
      <c r="D303" s="125"/>
      <c r="E303" s="125"/>
      <c r="F303" s="125"/>
      <c r="G303" s="125"/>
      <c r="H303" s="125"/>
      <c r="I303" s="125"/>
      <c r="J303" s="125"/>
      <c r="K303" s="125"/>
      <c r="L303" s="125"/>
      <c r="M303" s="125"/>
      <c r="N303" s="125"/>
      <c r="O303" s="125"/>
      <c r="P303" s="125"/>
    </row>
    <row r="304" spans="1:16">
      <c r="A304" s="125"/>
      <c r="B304" s="125"/>
      <c r="C304" s="125"/>
      <c r="D304" s="125"/>
      <c r="E304" s="125"/>
      <c r="F304" s="125"/>
      <c r="G304" s="125"/>
      <c r="H304" s="125"/>
      <c r="I304" s="125"/>
      <c r="J304" s="125"/>
      <c r="K304" s="125"/>
      <c r="L304" s="125"/>
      <c r="M304" s="125"/>
      <c r="N304" s="125"/>
      <c r="O304" s="125"/>
      <c r="P304" s="125"/>
    </row>
    <row r="305" spans="1:16">
      <c r="A305" s="125"/>
      <c r="B305" s="125"/>
      <c r="C305" s="125"/>
      <c r="D305" s="125"/>
      <c r="E305" s="125"/>
      <c r="F305" s="125"/>
      <c r="G305" s="125"/>
      <c r="H305" s="125"/>
      <c r="I305" s="125"/>
      <c r="J305" s="125"/>
      <c r="K305" s="125"/>
      <c r="L305" s="125"/>
      <c r="M305" s="125"/>
      <c r="N305" s="125"/>
      <c r="O305" s="125"/>
      <c r="P305" s="125"/>
    </row>
    <row r="306" spans="1:16" ht="23.25" customHeight="1">
      <c r="A306" s="379" t="s">
        <v>1077</v>
      </c>
      <c r="B306" s="371"/>
      <c r="C306" s="371"/>
      <c r="D306" s="371"/>
      <c r="E306" s="371"/>
      <c r="F306" s="371"/>
      <c r="G306" s="371"/>
      <c r="H306" s="371"/>
      <c r="I306" s="371"/>
      <c r="J306" s="371"/>
      <c r="K306" s="371"/>
      <c r="L306" s="371"/>
      <c r="M306" s="371"/>
      <c r="N306" s="371"/>
      <c r="O306" s="371"/>
      <c r="P306" s="371"/>
    </row>
    <row r="307" spans="1:16" ht="18.75">
      <c r="A307" s="380" t="s">
        <v>1072</v>
      </c>
      <c r="B307" s="188"/>
      <c r="C307" s="188"/>
      <c r="D307" s="188"/>
      <c r="E307" s="188"/>
      <c r="F307" s="188"/>
      <c r="G307" s="188"/>
      <c r="H307" s="188"/>
      <c r="I307" s="188"/>
      <c r="J307" s="188"/>
      <c r="K307" s="188"/>
      <c r="L307" s="188"/>
      <c r="M307" s="188"/>
      <c r="N307" s="188"/>
      <c r="O307" s="188"/>
      <c r="P307" s="188"/>
    </row>
    <row r="308" spans="1:16">
      <c r="A308" s="125"/>
      <c r="B308" s="125"/>
      <c r="C308" s="125"/>
      <c r="D308" s="125"/>
      <c r="E308" s="125"/>
      <c r="F308" s="125"/>
      <c r="G308" s="125"/>
      <c r="H308" s="125"/>
      <c r="I308" s="125" t="s">
        <v>662</v>
      </c>
      <c r="J308" s="125">
        <v>0.71099999999999997</v>
      </c>
      <c r="K308" s="159">
        <v>0.85699999999999998</v>
      </c>
      <c r="L308" s="125"/>
      <c r="M308" s="125"/>
      <c r="N308" s="125"/>
      <c r="O308" s="125"/>
      <c r="P308" s="125"/>
    </row>
    <row r="309" spans="1:16">
      <c r="A309" s="125"/>
      <c r="B309" s="125"/>
      <c r="C309" s="125"/>
      <c r="D309" s="125"/>
      <c r="E309" s="125"/>
      <c r="F309" s="125"/>
      <c r="G309" s="125"/>
      <c r="H309" s="125"/>
      <c r="I309" s="125" t="s">
        <v>663</v>
      </c>
      <c r="J309" s="125">
        <v>0.56599999999999995</v>
      </c>
      <c r="K309" s="159">
        <v>0.85699999999999998</v>
      </c>
      <c r="L309" s="125"/>
      <c r="M309" s="125"/>
      <c r="N309" s="125"/>
      <c r="O309" s="125"/>
      <c r="P309" s="125"/>
    </row>
    <row r="310" spans="1:16">
      <c r="A310" s="125"/>
      <c r="B310" s="125"/>
      <c r="C310" s="125"/>
      <c r="D310" s="125"/>
      <c r="E310" s="125"/>
      <c r="F310" s="125"/>
      <c r="G310" s="125"/>
      <c r="H310" s="125"/>
      <c r="I310" s="125" t="s">
        <v>660</v>
      </c>
      <c r="J310" s="125">
        <v>0.68400000000000005</v>
      </c>
      <c r="K310" s="159">
        <v>0.57099999999999995</v>
      </c>
      <c r="L310" s="125"/>
      <c r="M310" s="125"/>
      <c r="N310" s="125"/>
      <c r="O310" s="125"/>
      <c r="P310" s="125"/>
    </row>
    <row r="311" spans="1:16">
      <c r="A311" s="125"/>
      <c r="B311" s="125"/>
      <c r="C311" s="125"/>
      <c r="D311" s="125"/>
      <c r="E311" s="125"/>
      <c r="F311" s="125"/>
      <c r="G311" s="125"/>
      <c r="H311" s="125"/>
      <c r="I311" s="125" t="s">
        <v>664</v>
      </c>
      <c r="J311" s="125">
        <v>0.25</v>
      </c>
      <c r="K311" s="159">
        <v>0.28599999999999998</v>
      </c>
      <c r="L311" s="125"/>
      <c r="M311" s="125"/>
      <c r="N311" s="125"/>
      <c r="O311" s="125"/>
      <c r="P311" s="125"/>
    </row>
    <row r="312" spans="1:16">
      <c r="A312" s="125"/>
      <c r="B312" s="125"/>
      <c r="C312" s="125"/>
      <c r="D312" s="125"/>
      <c r="E312" s="125"/>
      <c r="F312" s="125"/>
      <c r="G312" s="125"/>
      <c r="H312" s="125"/>
      <c r="I312" s="125" t="s">
        <v>661</v>
      </c>
      <c r="J312" s="125">
        <v>0.35499999999999998</v>
      </c>
      <c r="K312" s="159">
        <v>0.14299999999999999</v>
      </c>
      <c r="L312" s="125"/>
      <c r="M312" s="125"/>
      <c r="N312" s="125"/>
      <c r="O312" s="125"/>
      <c r="P312" s="125"/>
    </row>
    <row r="313" spans="1:16">
      <c r="A313" s="125"/>
      <c r="B313" s="125"/>
      <c r="C313" s="125"/>
      <c r="D313" s="125"/>
      <c r="E313" s="125"/>
      <c r="F313" s="125"/>
      <c r="G313" s="125"/>
      <c r="H313" s="125"/>
      <c r="I313" s="125" t="s">
        <v>659</v>
      </c>
      <c r="J313" s="125">
        <v>0.184</v>
      </c>
      <c r="K313" s="159">
        <v>0</v>
      </c>
      <c r="L313" s="125"/>
      <c r="M313" s="125"/>
      <c r="N313" s="125"/>
      <c r="O313" s="125"/>
      <c r="P313" s="125"/>
    </row>
    <row r="314" spans="1:16">
      <c r="A314" s="125"/>
      <c r="B314" s="125"/>
      <c r="C314" s="125"/>
      <c r="D314" s="125"/>
      <c r="E314" s="125"/>
      <c r="F314" s="125"/>
      <c r="G314" s="125"/>
      <c r="H314" s="125"/>
      <c r="I314" s="125" t="s">
        <v>665</v>
      </c>
      <c r="J314" s="125">
        <v>0.316</v>
      </c>
      <c r="K314" s="159">
        <v>0.14299999999999999</v>
      </c>
      <c r="L314" s="125"/>
      <c r="M314" s="125"/>
      <c r="N314" s="125"/>
      <c r="O314" s="125"/>
      <c r="P314" s="125"/>
    </row>
    <row r="315" spans="1:16">
      <c r="A315" s="125"/>
      <c r="B315" s="125"/>
      <c r="C315" s="125"/>
      <c r="D315" s="125"/>
      <c r="E315" s="125"/>
      <c r="F315" s="125"/>
      <c r="G315" s="125"/>
      <c r="H315" s="125"/>
      <c r="I315" s="125" t="s">
        <v>391</v>
      </c>
      <c r="J315" s="125">
        <v>5.2999999999999999E-2</v>
      </c>
      <c r="K315" s="159">
        <v>0</v>
      </c>
      <c r="L315" s="125"/>
      <c r="M315" s="125"/>
      <c r="N315" s="125"/>
      <c r="O315" s="125"/>
      <c r="P315" s="125"/>
    </row>
    <row r="316" spans="1:16">
      <c r="A316" s="125"/>
      <c r="B316" s="125"/>
      <c r="C316" s="125"/>
      <c r="D316" s="125"/>
      <c r="E316" s="125"/>
      <c r="F316" s="125"/>
      <c r="G316" s="125"/>
      <c r="H316" s="125"/>
      <c r="I316" s="125"/>
      <c r="J316" s="125"/>
      <c r="K316" s="125"/>
      <c r="L316" s="125"/>
      <c r="M316" s="125"/>
      <c r="N316" s="125"/>
      <c r="O316" s="125"/>
      <c r="P316" s="125"/>
    </row>
    <row r="317" spans="1:16">
      <c r="A317" s="125"/>
      <c r="B317" s="125"/>
      <c r="C317" s="125"/>
      <c r="D317" s="125"/>
      <c r="E317" s="125"/>
      <c r="F317" s="125"/>
      <c r="G317" s="125"/>
      <c r="H317" s="125"/>
      <c r="I317" s="125"/>
      <c r="J317" s="125"/>
      <c r="K317" s="125"/>
      <c r="L317" s="125"/>
      <c r="M317" s="125"/>
      <c r="N317" s="125"/>
      <c r="O317" s="125"/>
      <c r="P317" s="125"/>
    </row>
    <row r="318" spans="1:16">
      <c r="A318" s="125"/>
      <c r="B318" s="125"/>
      <c r="C318" s="125"/>
      <c r="D318" s="125"/>
      <c r="E318" s="125"/>
      <c r="F318" s="125"/>
      <c r="G318" s="125"/>
      <c r="H318" s="125"/>
      <c r="I318" s="125"/>
      <c r="J318" s="125"/>
      <c r="K318" s="125"/>
      <c r="L318" s="125"/>
      <c r="M318" s="125"/>
      <c r="N318" s="125"/>
      <c r="O318" s="125"/>
      <c r="P318" s="125"/>
    </row>
    <row r="319" spans="1:16">
      <c r="A319" s="125"/>
      <c r="B319" s="125"/>
      <c r="C319" s="125"/>
      <c r="D319" s="125"/>
      <c r="E319" s="125"/>
      <c r="F319" s="125"/>
      <c r="G319" s="125"/>
      <c r="H319" s="125"/>
      <c r="I319" s="125"/>
      <c r="J319" s="125"/>
      <c r="K319" s="125"/>
      <c r="L319" s="125"/>
      <c r="M319" s="125"/>
      <c r="N319" s="125"/>
      <c r="O319" s="125"/>
      <c r="P319" s="125"/>
    </row>
    <row r="320" spans="1:16">
      <c r="A320" s="125"/>
      <c r="B320" s="125"/>
      <c r="C320" s="125"/>
      <c r="D320" s="125"/>
      <c r="E320" s="125"/>
      <c r="F320" s="125"/>
      <c r="G320" s="125"/>
      <c r="H320" s="125"/>
      <c r="I320" s="125"/>
      <c r="J320" s="125"/>
      <c r="K320" s="125"/>
      <c r="L320" s="125"/>
      <c r="M320" s="125"/>
      <c r="N320" s="125"/>
      <c r="O320" s="125"/>
      <c r="P320" s="125"/>
    </row>
    <row r="321" spans="1:16">
      <c r="A321" s="125"/>
      <c r="B321" s="125"/>
      <c r="C321" s="125"/>
      <c r="D321" s="125"/>
      <c r="E321" s="125"/>
      <c r="F321" s="125"/>
      <c r="G321" s="125"/>
      <c r="H321" s="125"/>
      <c r="I321" s="125"/>
      <c r="J321" s="125"/>
      <c r="K321" s="125"/>
      <c r="L321" s="125"/>
      <c r="M321" s="125"/>
      <c r="N321" s="125"/>
      <c r="O321" s="125"/>
      <c r="P321" s="125"/>
    </row>
    <row r="322" spans="1:16">
      <c r="A322" s="125"/>
      <c r="B322" s="125"/>
      <c r="C322" s="125"/>
      <c r="D322" s="125"/>
      <c r="E322" s="125"/>
      <c r="F322" s="125"/>
      <c r="G322" s="125"/>
      <c r="H322" s="125"/>
      <c r="I322" s="125"/>
      <c r="J322" s="125"/>
      <c r="K322" s="125"/>
      <c r="L322" s="125"/>
      <c r="M322" s="125"/>
      <c r="N322" s="125"/>
      <c r="O322" s="125"/>
      <c r="P322" s="125"/>
    </row>
    <row r="323" spans="1:16">
      <c r="A323" s="125"/>
      <c r="B323" s="125"/>
      <c r="C323" s="125"/>
      <c r="D323" s="125"/>
      <c r="E323" s="125"/>
      <c r="F323" s="125"/>
      <c r="G323" s="125"/>
      <c r="H323" s="125"/>
      <c r="I323" s="125"/>
      <c r="J323" s="125"/>
      <c r="K323" s="125"/>
      <c r="L323" s="125"/>
      <c r="M323" s="125"/>
      <c r="N323" s="125"/>
      <c r="O323" s="125"/>
      <c r="P323" s="125"/>
    </row>
    <row r="324" spans="1:16">
      <c r="A324" s="125"/>
      <c r="B324" s="125"/>
      <c r="C324" s="125"/>
      <c r="D324" s="125"/>
      <c r="E324" s="125"/>
      <c r="F324" s="125"/>
      <c r="G324" s="125"/>
      <c r="H324" s="125"/>
      <c r="I324" s="125"/>
      <c r="J324" s="125"/>
      <c r="K324" s="125"/>
      <c r="L324" s="125"/>
      <c r="M324" s="125"/>
      <c r="N324" s="125"/>
      <c r="O324" s="125"/>
      <c r="P324" s="125"/>
    </row>
    <row r="325" spans="1:16">
      <c r="A325" s="125"/>
      <c r="B325" s="125"/>
      <c r="C325" s="125"/>
      <c r="D325" s="125"/>
      <c r="E325" s="125"/>
      <c r="F325" s="125"/>
      <c r="G325" s="125"/>
      <c r="H325" s="125"/>
      <c r="I325" s="125"/>
      <c r="J325" s="125"/>
      <c r="K325" s="125"/>
      <c r="L325" s="125"/>
      <c r="M325" s="125"/>
      <c r="N325" s="125"/>
      <c r="O325" s="125"/>
      <c r="P325" s="125"/>
    </row>
    <row r="326" spans="1:16">
      <c r="A326" s="125"/>
      <c r="B326" s="125"/>
      <c r="C326" s="125"/>
      <c r="D326" s="125"/>
      <c r="E326" s="125"/>
      <c r="F326" s="125"/>
      <c r="G326" s="125"/>
      <c r="H326" s="125"/>
      <c r="I326" s="125"/>
      <c r="J326" s="125"/>
      <c r="K326" s="125"/>
      <c r="L326" s="125"/>
      <c r="M326" s="125"/>
      <c r="N326" s="125"/>
      <c r="O326" s="125"/>
      <c r="P326" s="125"/>
    </row>
    <row r="327" spans="1:16">
      <c r="A327" s="125"/>
      <c r="B327" s="125"/>
      <c r="C327" s="125"/>
      <c r="D327" s="125"/>
      <c r="E327" s="125"/>
      <c r="F327" s="125"/>
      <c r="G327" s="125"/>
      <c r="H327" s="125"/>
      <c r="I327" s="125"/>
      <c r="J327" s="125"/>
      <c r="K327" s="125"/>
      <c r="L327" s="125"/>
      <c r="M327" s="125"/>
      <c r="N327" s="125"/>
      <c r="O327" s="125"/>
      <c r="P327" s="125"/>
    </row>
    <row r="328" spans="1:16">
      <c r="A328" s="125"/>
      <c r="B328" s="125"/>
      <c r="C328" s="125"/>
      <c r="D328" s="125"/>
      <c r="E328" s="125"/>
      <c r="F328" s="125"/>
      <c r="G328" s="125"/>
      <c r="H328" s="125"/>
      <c r="I328" s="125"/>
      <c r="J328" s="125"/>
      <c r="K328" s="125"/>
      <c r="L328" s="125"/>
      <c r="M328" s="125"/>
      <c r="N328" s="125"/>
      <c r="O328" s="125"/>
      <c r="P328" s="125"/>
    </row>
    <row r="329" spans="1:16">
      <c r="A329" s="125"/>
      <c r="B329" s="125"/>
      <c r="C329" s="125"/>
      <c r="D329" s="125"/>
      <c r="E329" s="125"/>
      <c r="F329" s="125"/>
      <c r="G329" s="125"/>
      <c r="H329" s="125"/>
      <c r="I329" s="125"/>
      <c r="J329" s="125"/>
      <c r="K329" s="125"/>
      <c r="L329" s="125"/>
      <c r="M329" s="125"/>
      <c r="N329" s="125"/>
      <c r="O329" s="125"/>
      <c r="P329" s="125"/>
    </row>
    <row r="330" spans="1:16">
      <c r="A330" s="125"/>
      <c r="B330" s="125"/>
      <c r="C330" s="125"/>
      <c r="D330" s="125"/>
      <c r="E330" s="125"/>
      <c r="F330" s="125"/>
      <c r="G330" s="125"/>
      <c r="H330" s="125"/>
      <c r="I330" s="125"/>
      <c r="J330" s="125"/>
      <c r="K330" s="125"/>
      <c r="L330" s="125"/>
      <c r="M330" s="125"/>
      <c r="N330" s="125"/>
      <c r="O330" s="125"/>
      <c r="P330" s="125"/>
    </row>
    <row r="331" spans="1:16">
      <c r="A331" s="125"/>
      <c r="B331" s="125"/>
      <c r="C331" s="125"/>
      <c r="D331" s="125"/>
      <c r="E331" s="125"/>
      <c r="F331" s="125"/>
      <c r="G331" s="125"/>
      <c r="H331" s="125"/>
      <c r="I331" s="125"/>
      <c r="J331" s="125"/>
      <c r="K331" s="125"/>
      <c r="L331" s="125"/>
      <c r="M331" s="125"/>
      <c r="N331" s="125"/>
      <c r="O331" s="125"/>
      <c r="P331" s="125"/>
    </row>
    <row r="332" spans="1:16">
      <c r="A332" s="125"/>
      <c r="B332" s="125"/>
      <c r="C332" s="125"/>
      <c r="D332" s="125"/>
      <c r="E332" s="125"/>
      <c r="F332" s="125"/>
      <c r="G332" s="125"/>
      <c r="H332" s="125"/>
      <c r="I332" s="125"/>
      <c r="J332" s="125"/>
      <c r="K332" s="125"/>
      <c r="L332" s="125"/>
      <c r="M332" s="125"/>
      <c r="N332" s="125"/>
      <c r="O332" s="125"/>
      <c r="P332" s="125"/>
    </row>
    <row r="333" spans="1:16">
      <c r="A333" s="125"/>
      <c r="B333" s="125"/>
      <c r="C333" s="125"/>
      <c r="D333" s="125"/>
      <c r="E333" s="125"/>
      <c r="F333" s="125"/>
      <c r="G333" s="125"/>
      <c r="H333" s="125"/>
      <c r="I333" s="125"/>
      <c r="J333" s="125"/>
      <c r="K333" s="125"/>
      <c r="L333" s="125"/>
      <c r="M333" s="125"/>
      <c r="N333" s="125"/>
      <c r="O333" s="125"/>
      <c r="P333" s="125"/>
    </row>
    <row r="334" spans="1:16">
      <c r="A334" s="125"/>
      <c r="B334" s="125"/>
      <c r="C334" s="125"/>
      <c r="D334" s="125"/>
      <c r="E334" s="125"/>
      <c r="F334" s="125"/>
      <c r="G334" s="125"/>
      <c r="H334" s="125"/>
      <c r="I334" s="125"/>
      <c r="J334" s="125"/>
      <c r="K334" s="125"/>
      <c r="L334" s="125"/>
      <c r="M334" s="125"/>
      <c r="N334" s="125"/>
      <c r="O334" s="125"/>
      <c r="P334" s="125"/>
    </row>
    <row r="335" spans="1:16">
      <c r="A335" s="125"/>
      <c r="B335" s="125"/>
      <c r="C335" s="125"/>
      <c r="D335" s="125"/>
      <c r="E335" s="125"/>
      <c r="F335" s="125"/>
      <c r="G335" s="125"/>
      <c r="H335" s="125"/>
      <c r="I335" s="125"/>
      <c r="J335" s="125"/>
      <c r="K335" s="125"/>
      <c r="L335" s="125"/>
      <c r="M335" s="125"/>
      <c r="N335" s="125"/>
      <c r="O335" s="125"/>
      <c r="P335" s="125"/>
    </row>
    <row r="336" spans="1:16">
      <c r="A336" s="125"/>
      <c r="B336" s="125"/>
      <c r="C336" s="125"/>
      <c r="D336" s="125"/>
      <c r="E336" s="125"/>
      <c r="F336" s="125"/>
      <c r="G336" s="125"/>
      <c r="H336" s="125"/>
      <c r="I336" s="125"/>
      <c r="J336" s="125"/>
      <c r="K336" s="125"/>
      <c r="L336" s="125"/>
      <c r="M336" s="125"/>
      <c r="N336" s="125"/>
      <c r="O336" s="125"/>
      <c r="P336" s="125"/>
    </row>
    <row r="337" spans="1:16">
      <c r="A337" s="125"/>
      <c r="B337" s="125"/>
      <c r="C337" s="125"/>
      <c r="D337" s="125"/>
      <c r="E337" s="125"/>
      <c r="F337" s="125"/>
      <c r="G337" s="125"/>
      <c r="H337" s="125"/>
      <c r="I337" s="125"/>
      <c r="J337" s="125"/>
      <c r="K337" s="125"/>
      <c r="L337" s="125"/>
      <c r="M337" s="125"/>
      <c r="N337" s="125"/>
      <c r="O337" s="125"/>
      <c r="P337" s="125"/>
    </row>
    <row r="338" spans="1:16">
      <c r="A338" s="125"/>
      <c r="B338" s="125"/>
      <c r="C338" s="125"/>
      <c r="D338" s="125"/>
      <c r="E338" s="125"/>
      <c r="F338" s="125"/>
      <c r="G338" s="125"/>
      <c r="H338" s="125"/>
      <c r="I338" s="125"/>
      <c r="J338" s="125"/>
      <c r="K338" s="125"/>
      <c r="L338" s="125"/>
      <c r="M338" s="125"/>
      <c r="N338" s="125"/>
      <c r="O338" s="125"/>
      <c r="P338" s="125"/>
    </row>
    <row r="339" spans="1:16">
      <c r="A339" s="125"/>
      <c r="B339" s="125"/>
      <c r="C339" s="125"/>
      <c r="D339" s="125"/>
      <c r="E339" s="125"/>
      <c r="F339" s="125"/>
      <c r="G339" s="125"/>
      <c r="H339" s="125"/>
      <c r="I339" s="125"/>
      <c r="J339" s="125"/>
      <c r="K339" s="125"/>
      <c r="L339" s="125"/>
      <c r="M339" s="125"/>
      <c r="N339" s="125"/>
      <c r="O339" s="125"/>
      <c r="P339" s="125"/>
    </row>
    <row r="340" spans="1:16">
      <c r="A340" s="125"/>
      <c r="B340" s="125"/>
      <c r="C340" s="125"/>
      <c r="D340" s="125"/>
      <c r="E340" s="125"/>
      <c r="F340" s="125"/>
      <c r="G340" s="125"/>
      <c r="H340" s="125"/>
      <c r="I340" s="125"/>
      <c r="J340" s="125"/>
      <c r="K340" s="125"/>
      <c r="L340" s="125"/>
      <c r="M340" s="125"/>
      <c r="N340" s="125"/>
      <c r="O340" s="125"/>
      <c r="P340" s="125"/>
    </row>
    <row r="341" spans="1:16">
      <c r="A341" s="125"/>
      <c r="B341" s="125"/>
      <c r="C341" s="125"/>
      <c r="D341" s="125"/>
      <c r="E341" s="125"/>
      <c r="F341" s="125"/>
      <c r="G341" s="125"/>
      <c r="H341" s="125"/>
      <c r="I341" s="125"/>
      <c r="J341" s="125"/>
      <c r="K341" s="125"/>
      <c r="L341" s="125"/>
      <c r="M341" s="125"/>
      <c r="N341" s="125"/>
      <c r="O341" s="125"/>
      <c r="P341" s="125"/>
    </row>
    <row r="342" spans="1:16">
      <c r="A342" s="125"/>
      <c r="B342" s="125"/>
      <c r="C342" s="125"/>
      <c r="D342" s="125"/>
      <c r="E342" s="125"/>
      <c r="F342" s="125"/>
      <c r="G342" s="125"/>
      <c r="H342" s="125"/>
      <c r="I342" s="125"/>
      <c r="J342" s="125"/>
      <c r="K342" s="125"/>
      <c r="L342" s="125"/>
      <c r="M342" s="125"/>
      <c r="N342" s="125"/>
      <c r="O342" s="125"/>
      <c r="P342" s="125"/>
    </row>
    <row r="343" spans="1:16">
      <c r="A343" s="125"/>
      <c r="B343" s="125"/>
      <c r="C343" s="125"/>
      <c r="D343" s="125"/>
      <c r="E343" s="125"/>
      <c r="F343" s="125"/>
      <c r="G343" s="125"/>
      <c r="H343" s="125"/>
      <c r="I343" s="125"/>
      <c r="J343" s="125"/>
      <c r="K343" s="125"/>
      <c r="L343" s="125"/>
      <c r="M343" s="125"/>
      <c r="N343" s="125"/>
      <c r="O343" s="125"/>
      <c r="P343" s="125"/>
    </row>
    <row r="344" spans="1:16" ht="39.950000000000003" customHeight="1">
      <c r="A344" s="375" t="s">
        <v>910</v>
      </c>
      <c r="B344" s="376"/>
      <c r="C344" s="376"/>
      <c r="D344" s="376"/>
      <c r="E344" s="376"/>
      <c r="F344" s="376"/>
      <c r="G344" s="376"/>
      <c r="H344" s="376"/>
      <c r="I344" s="376"/>
      <c r="J344" s="376"/>
      <c r="K344" s="376"/>
      <c r="L344" s="376"/>
      <c r="M344" s="376"/>
      <c r="N344" s="376"/>
      <c r="O344" s="376"/>
      <c r="P344" s="376"/>
    </row>
    <row r="345" spans="1:16" ht="54.95" customHeight="1">
      <c r="A345" s="381" t="s">
        <v>1078</v>
      </c>
      <c r="B345" s="376"/>
      <c r="C345" s="376"/>
      <c r="D345" s="376"/>
      <c r="E345" s="376"/>
      <c r="F345" s="376"/>
      <c r="G345" s="376"/>
      <c r="H345" s="376"/>
      <c r="I345" s="376"/>
      <c r="J345" s="376"/>
      <c r="K345" s="376"/>
      <c r="L345" s="376"/>
      <c r="M345" s="376"/>
      <c r="N345" s="376"/>
      <c r="O345" s="376"/>
      <c r="P345" s="376"/>
    </row>
    <row r="346" spans="1:16" ht="45" customHeight="1">
      <c r="A346" s="370" t="s">
        <v>956</v>
      </c>
      <c r="B346" s="371"/>
      <c r="C346" s="371"/>
      <c r="D346" s="371"/>
      <c r="E346" s="371"/>
      <c r="F346" s="371"/>
      <c r="G346" s="371"/>
      <c r="H346" s="371"/>
      <c r="I346" s="371"/>
      <c r="J346" s="371"/>
      <c r="K346" s="371"/>
      <c r="L346" s="371"/>
      <c r="M346" s="371"/>
      <c r="N346" s="371"/>
      <c r="O346" s="371"/>
      <c r="P346" s="371"/>
    </row>
    <row r="348" spans="1:16" ht="30" customHeight="1">
      <c r="A348" s="382" t="s">
        <v>928</v>
      </c>
      <c r="B348" s="371"/>
      <c r="C348" s="371"/>
      <c r="D348" s="371"/>
      <c r="E348" s="371"/>
      <c r="F348" s="371"/>
      <c r="G348" s="371"/>
      <c r="H348" s="371"/>
      <c r="I348" s="371"/>
      <c r="J348" s="371"/>
      <c r="K348" s="371"/>
      <c r="L348" s="371"/>
      <c r="M348" s="371"/>
      <c r="N348" s="371"/>
      <c r="O348" s="371"/>
      <c r="P348" s="371"/>
    </row>
    <row r="350" spans="1:16" ht="30" customHeight="1">
      <c r="A350" s="370" t="s">
        <v>929</v>
      </c>
      <c r="B350" s="371"/>
      <c r="C350" s="371"/>
      <c r="D350" s="371"/>
      <c r="E350" s="371"/>
      <c r="F350" s="371"/>
      <c r="G350" s="371"/>
      <c r="H350" s="371"/>
      <c r="I350" s="371"/>
      <c r="J350" s="371"/>
      <c r="K350" s="371"/>
      <c r="L350" s="371"/>
      <c r="M350" s="371"/>
      <c r="N350" s="371"/>
      <c r="O350" s="371"/>
      <c r="P350" s="371"/>
    </row>
  </sheetData>
  <sheetProtection algorithmName="SHA-512" hashValue="oCbwC6p/rhL/FO+8Y4nOF/nDx8apxtupTvehDoUqXgWwMkcbmH4jWNub+uovlCKrro6EW3U2ZlMaNGJ5NfJOag==" saltValue="LlmxQ7jxdoId1VNawcBlOQ==" spinCount="100000" sheet="1" objects="1" scenarios="1"/>
  <sortState xmlns:xlrd2="http://schemas.microsoft.com/office/spreadsheetml/2017/richdata2" ref="I308:K313">
    <sortCondition descending="1" ref="K308:K313"/>
  </sortState>
  <mergeCells count="40">
    <mergeCell ref="A75:P75"/>
    <mergeCell ref="A2:P2"/>
    <mergeCell ref="B4:G4"/>
    <mergeCell ref="A9:P9"/>
    <mergeCell ref="A10:P10"/>
    <mergeCell ref="A11:P11"/>
    <mergeCell ref="A49:P49"/>
    <mergeCell ref="A50:P50"/>
    <mergeCell ref="A51:P51"/>
    <mergeCell ref="A72:P72"/>
    <mergeCell ref="A73:P73"/>
    <mergeCell ref="A74:P74"/>
    <mergeCell ref="A189:P189"/>
    <mergeCell ref="A106:P106"/>
    <mergeCell ref="A107:P107"/>
    <mergeCell ref="A108:P108"/>
    <mergeCell ref="A109:P109"/>
    <mergeCell ref="A110:G110"/>
    <mergeCell ref="A147:P147"/>
    <mergeCell ref="A148:P148"/>
    <mergeCell ref="A149:P149"/>
    <mergeCell ref="A186:P186"/>
    <mergeCell ref="A187:P187"/>
    <mergeCell ref="A188:P188"/>
    <mergeCell ref="A307:P307"/>
    <mergeCell ref="A226:P226"/>
    <mergeCell ref="A227:P227"/>
    <mergeCell ref="A228:P228"/>
    <mergeCell ref="A229:P229"/>
    <mergeCell ref="A252:P252"/>
    <mergeCell ref="A253:P253"/>
    <mergeCell ref="A280:P280"/>
    <mergeCell ref="A282:P282"/>
    <mergeCell ref="A283:P283"/>
    <mergeCell ref="A306:P306"/>
    <mergeCell ref="A344:P344"/>
    <mergeCell ref="A345:P345"/>
    <mergeCell ref="A346:P346"/>
    <mergeCell ref="A348:P348"/>
    <mergeCell ref="A350:P350"/>
  </mergeCells>
  <hyperlinks>
    <hyperlink ref="A72:P72" location="'Comments &amp; Best Practices'!A314" display="If your suppliers provided &quot;Other&quot; comments, click here to view." xr:uid="{25039B01-A188-4049-A4CE-F7A79057F718}"/>
    <hyperlink ref="A106:P106" location="'Comments &amp; Best Practices'!A318" display="If your suppliers provided &quot;Other Impacts&quot; comments, click here to view." xr:uid="{205A2A5B-C6A2-4C5F-95A1-A826AFA9420B}"/>
    <hyperlink ref="A186:P186" location="'Comments &amp; Best Practices'!A322" display="If your suppliers provided &quot;Other&quot; comments, click here to view." xr:uid="{BF444A9B-8894-403F-A55F-1BCE7175CF93}"/>
    <hyperlink ref="A226:P226" location="'Comments &amp; Best Practices'!A326" display="If your suppliers provided &quot;Other&quot; comments, click here to view." xr:uid="{C1BA617D-D458-4C53-AC9F-FF63D0AD6392}"/>
    <hyperlink ref="A280:P280" location="'Comments &amp; Best Practices'!A330" display="If your suppliers indicated &quot;Other&quot; comments, click here to view." xr:uid="{73E1710A-0017-4811-82BD-7BA06145285C}"/>
    <hyperlink ref="A344:P344" location="'Comments &amp; Best Practices'!A334" display="If your suppliers provided &quot;Other&quot; comments, click here to view." xr:uid="{4DCD1738-9AB9-471E-A630-CB06359C2F94}"/>
    <hyperlink ref="A345:P345" location="'Comments &amp; Best Practices'!A338" display="To view additional feedback about poor practices or suggestions offered by your suppliers for how your company could improve on Win-Win Sustainable Partnership, click here." xr:uid="{62A7F0C3-9F0C-4439-83F3-CBC81DDFD828}"/>
  </hyperlinks>
  <pageMargins left="0.7" right="0.7" top="0.75" bottom="0.75" header="0.3" footer="0.3"/>
  <pageSetup fitToHeight="0" orientation="portrait" r:id="rId1"/>
  <headerFooter>
    <oddFooter>&amp;C&amp;"-,Bold"&amp;K74993DCopyright 2023 Better Buying™ * info@betterbuying * www.betterbuying.org</oddFooter>
  </headerFooter>
  <rowBreaks count="9" manualBreakCount="9">
    <brk id="72" max="16383" man="1"/>
    <brk id="107" max="16383" man="1"/>
    <brk id="146" max="16383" man="1"/>
    <brk id="186" max="16383" man="1"/>
    <brk id="226" max="16383" man="1"/>
    <brk id="251" max="16383" man="1"/>
    <brk id="281" max="16383" man="1"/>
    <brk id="305" max="16383" man="1"/>
    <brk id="344" max="16383" man="1"/>
  </rowBreaks>
  <drawing r:id="rId2"/>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403B-965D-489D-AB30-9887CF33920A}">
  <dimension ref="A1:P18"/>
  <sheetViews>
    <sheetView workbookViewId="0"/>
  </sheetViews>
  <sheetFormatPr defaultRowHeight="15"/>
  <cols>
    <col min="1" max="1" width="9.140625" style="12" customWidth="1"/>
    <col min="2" max="16384" width="9.140625" style="12"/>
  </cols>
  <sheetData>
    <row r="1" spans="1:16">
      <c r="A1" s="9"/>
      <c r="B1" s="9"/>
      <c r="C1" s="9"/>
      <c r="D1" s="9"/>
      <c r="E1" s="9"/>
      <c r="F1" s="9"/>
      <c r="G1" s="9"/>
      <c r="H1" s="9"/>
      <c r="I1" s="9"/>
      <c r="J1" s="9"/>
      <c r="K1" s="9"/>
      <c r="L1" s="9"/>
      <c r="M1" s="9"/>
      <c r="N1" s="9"/>
      <c r="O1" s="9"/>
      <c r="P1" s="9"/>
    </row>
    <row r="2" spans="1:16" ht="23.25">
      <c r="A2" s="429" t="s">
        <v>1079</v>
      </c>
      <c r="B2" s="430"/>
      <c r="C2" s="430"/>
      <c r="D2" s="430"/>
      <c r="E2" s="430"/>
      <c r="F2" s="430"/>
      <c r="G2" s="430"/>
      <c r="H2" s="430"/>
      <c r="I2" s="430"/>
      <c r="J2" s="430"/>
      <c r="K2" s="430"/>
      <c r="L2" s="430"/>
      <c r="M2" s="430"/>
      <c r="N2" s="430"/>
      <c r="O2" s="430"/>
      <c r="P2" s="430"/>
    </row>
    <row r="5" spans="1:16" ht="21">
      <c r="A5" s="431" t="s">
        <v>294</v>
      </c>
      <c r="B5" s="432"/>
      <c r="C5" s="432"/>
      <c r="D5" s="432"/>
      <c r="E5" s="432"/>
      <c r="F5" s="432"/>
      <c r="G5" s="432"/>
      <c r="H5" s="432"/>
      <c r="I5" s="432"/>
      <c r="J5" s="432"/>
      <c r="K5" s="432"/>
      <c r="L5" s="432"/>
      <c r="M5" s="432"/>
      <c r="N5" s="432"/>
      <c r="O5" s="432"/>
      <c r="P5" s="432"/>
    </row>
    <row r="6" spans="1:16">
      <c r="A6" s="124"/>
      <c r="B6" s="124"/>
      <c r="C6" s="124"/>
      <c r="D6" s="124"/>
      <c r="E6" s="124"/>
      <c r="F6" s="124"/>
      <c r="G6" s="124"/>
      <c r="H6" s="124"/>
      <c r="I6" s="124"/>
      <c r="J6" s="124"/>
      <c r="K6" s="124"/>
      <c r="L6" s="124"/>
      <c r="M6" s="124"/>
      <c r="N6" s="124"/>
      <c r="O6" s="124"/>
      <c r="P6" s="124"/>
    </row>
    <row r="7" spans="1:16" ht="15.75" thickBot="1">
      <c r="A7" s="433" t="s">
        <v>1080</v>
      </c>
      <c r="B7" s="433"/>
      <c r="C7" s="433"/>
      <c r="D7" s="433"/>
      <c r="E7" s="433"/>
      <c r="F7" s="433"/>
      <c r="G7" s="433"/>
      <c r="H7" s="433"/>
      <c r="I7" s="433"/>
      <c r="J7" s="433"/>
      <c r="K7" s="433"/>
      <c r="L7" s="433"/>
      <c r="M7" s="433"/>
      <c r="N7" s="433"/>
      <c r="O7" s="433"/>
      <c r="P7" s="433"/>
    </row>
    <row r="8" spans="1:16" ht="15.75" thickTop="1">
      <c r="A8" s="164"/>
      <c r="B8" s="434" t="s">
        <v>1081</v>
      </c>
      <c r="C8" s="435"/>
      <c r="D8" s="435"/>
      <c r="E8" s="436"/>
      <c r="F8" s="165" t="s">
        <v>1082</v>
      </c>
      <c r="G8" s="165"/>
      <c r="H8" s="165"/>
      <c r="I8" s="165"/>
      <c r="J8" s="165"/>
      <c r="K8" s="165"/>
      <c r="L8" s="165"/>
      <c r="M8" s="165"/>
      <c r="N8" s="165"/>
      <c r="O8" s="165"/>
      <c r="P8" s="165"/>
    </row>
    <row r="9" spans="1:16">
      <c r="A9" s="164"/>
      <c r="B9" s="437"/>
      <c r="C9" s="438"/>
      <c r="D9" s="438"/>
      <c r="E9" s="439"/>
      <c r="F9" s="165" t="s">
        <v>1083</v>
      </c>
      <c r="G9" s="165"/>
      <c r="H9" s="165"/>
      <c r="I9" s="165"/>
      <c r="J9" s="165"/>
      <c r="K9" s="165"/>
      <c r="L9" s="165"/>
      <c r="M9" s="165"/>
      <c r="N9" s="165"/>
      <c r="O9" s="165"/>
      <c r="P9" s="165"/>
    </row>
    <row r="10" spans="1:16">
      <c r="A10" s="164"/>
      <c r="B10" s="437"/>
      <c r="C10" s="438"/>
      <c r="D10" s="438"/>
      <c r="E10" s="439"/>
      <c r="F10" s="165" t="s">
        <v>1084</v>
      </c>
      <c r="G10" s="165"/>
      <c r="H10" s="165"/>
      <c r="I10" s="165"/>
      <c r="J10" s="165"/>
      <c r="K10" s="165"/>
      <c r="L10" s="165"/>
      <c r="M10" s="165"/>
      <c r="N10" s="165"/>
      <c r="O10" s="165"/>
      <c r="P10" s="165"/>
    </row>
    <row r="11" spans="1:16">
      <c r="A11" s="164"/>
      <c r="B11" s="437"/>
      <c r="C11" s="438"/>
      <c r="D11" s="438"/>
      <c r="E11" s="439"/>
      <c r="F11" s="165" t="s">
        <v>1085</v>
      </c>
      <c r="G11" s="165"/>
      <c r="H11" s="165"/>
      <c r="I11" s="165"/>
      <c r="J11" s="165"/>
      <c r="K11" s="165"/>
      <c r="L11" s="165"/>
      <c r="M11" s="165"/>
      <c r="N11" s="165"/>
      <c r="O11" s="165"/>
      <c r="P11" s="165"/>
    </row>
    <row r="12" spans="1:16">
      <c r="A12" s="164"/>
      <c r="B12" s="437"/>
      <c r="C12" s="438"/>
      <c r="D12" s="438"/>
      <c r="E12" s="439"/>
      <c r="F12" s="165" t="s">
        <v>1086</v>
      </c>
      <c r="G12" s="165"/>
      <c r="H12" s="165"/>
      <c r="I12" s="165"/>
      <c r="J12" s="165"/>
      <c r="K12" s="165"/>
      <c r="L12" s="165"/>
      <c r="M12" s="165"/>
      <c r="N12" s="165"/>
      <c r="O12" s="165"/>
      <c r="P12" s="165"/>
    </row>
    <row r="13" spans="1:16">
      <c r="A13" s="164"/>
      <c r="B13" s="437"/>
      <c r="C13" s="438"/>
      <c r="D13" s="438"/>
      <c r="E13" s="439"/>
      <c r="F13" s="165" t="s">
        <v>1087</v>
      </c>
      <c r="G13" s="165"/>
      <c r="H13" s="165"/>
      <c r="I13" s="165"/>
      <c r="J13" s="165"/>
      <c r="K13" s="165"/>
      <c r="L13" s="165"/>
      <c r="M13" s="165"/>
      <c r="N13" s="165"/>
      <c r="O13" s="165"/>
      <c r="P13" s="165"/>
    </row>
    <row r="14" spans="1:16">
      <c r="A14" s="164"/>
      <c r="B14" s="437"/>
      <c r="C14" s="438"/>
      <c r="D14" s="438"/>
      <c r="E14" s="439"/>
      <c r="F14" s="165" t="s">
        <v>1088</v>
      </c>
      <c r="G14" s="165"/>
      <c r="H14" s="165"/>
      <c r="I14" s="165"/>
      <c r="J14" s="165"/>
      <c r="K14" s="165"/>
      <c r="L14" s="165"/>
      <c r="M14" s="165"/>
      <c r="N14" s="165"/>
      <c r="O14" s="165"/>
      <c r="P14" s="165"/>
    </row>
    <row r="15" spans="1:16" ht="15.75" thickBot="1">
      <c r="A15" s="164"/>
      <c r="B15" s="440"/>
      <c r="C15" s="441"/>
      <c r="D15" s="441"/>
      <c r="E15" s="442"/>
      <c r="F15" s="165" t="s">
        <v>1089</v>
      </c>
      <c r="G15" s="165"/>
      <c r="H15" s="165"/>
      <c r="I15" s="165"/>
      <c r="J15" s="165"/>
      <c r="K15" s="165"/>
      <c r="L15" s="165"/>
      <c r="M15" s="165"/>
      <c r="N15" s="165"/>
      <c r="O15" s="165"/>
      <c r="P15" s="165"/>
    </row>
    <row r="16" spans="1:16" ht="15.75" thickTop="1">
      <c r="A16" s="124"/>
      <c r="B16" s="124"/>
      <c r="C16" s="124"/>
      <c r="D16" s="124"/>
      <c r="E16" s="124"/>
      <c r="F16" s="153"/>
      <c r="G16" s="153"/>
      <c r="H16" s="153"/>
      <c r="I16" s="153"/>
      <c r="J16" s="153"/>
      <c r="K16" s="153"/>
      <c r="L16" s="153"/>
      <c r="M16" s="153"/>
      <c r="N16" s="153"/>
      <c r="O16" s="153"/>
      <c r="P16" s="153"/>
    </row>
    <row r="17" spans="1:16" ht="39.950000000000003" customHeight="1">
      <c r="A17" s="443"/>
      <c r="B17" s="443"/>
      <c r="C17" s="443"/>
      <c r="D17" s="443"/>
      <c r="E17" s="443"/>
      <c r="F17" s="443"/>
      <c r="G17" s="443"/>
      <c r="H17" s="443"/>
      <c r="I17" s="443"/>
      <c r="J17" s="443"/>
      <c r="K17" s="443"/>
      <c r="L17" s="443"/>
      <c r="M17" s="443"/>
      <c r="N17" s="443"/>
      <c r="O17" s="443"/>
      <c r="P17" s="443"/>
    </row>
    <row r="18" spans="1:16" ht="30" customHeight="1">
      <c r="A18" s="372" t="s">
        <v>296</v>
      </c>
      <c r="B18" s="372"/>
      <c r="C18" s="372"/>
      <c r="D18" s="372"/>
      <c r="E18" s="372"/>
      <c r="F18" s="372"/>
      <c r="G18" s="372"/>
      <c r="H18" s="372"/>
      <c r="I18" s="372"/>
      <c r="J18" s="372"/>
      <c r="K18" s="372"/>
      <c r="L18" s="372"/>
      <c r="M18" s="372"/>
      <c r="N18" s="372"/>
      <c r="O18" s="372"/>
      <c r="P18" s="372"/>
    </row>
  </sheetData>
  <sheetProtection algorithmName="SHA-512" hashValue="hnHFr2j9LZQIeftzEVh+02EiGK4VMgWNnB1IoKQZyE4uqjARl5mOiG9hD517TfKUR9PqQo0VEY3VQewVrs8How==" saltValue="u93P7K7K5+OGkjmpcyz1Rw==" spinCount="100000" sheet="1" objects="1" scenarios="1"/>
  <sortState xmlns:xlrd2="http://schemas.microsoft.com/office/spreadsheetml/2017/richdata2" ref="F8:G15">
    <sortCondition descending="1" ref="G8:G15"/>
  </sortState>
  <mergeCells count="6">
    <mergeCell ref="A18:P18"/>
    <mergeCell ref="A2:P2"/>
    <mergeCell ref="A5:P5"/>
    <mergeCell ref="A7:P7"/>
    <mergeCell ref="B8:E15"/>
    <mergeCell ref="A17:P17"/>
  </mergeCells>
  <pageMargins left="0.7" right="0.7" top="0.75" bottom="0.75" header="0.3" footer="0.3"/>
  <drawing r:id="rId1"/>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3AD58-13EB-42C0-9E54-39BE806F0221}">
  <sheetPr>
    <pageSetUpPr fitToPage="1"/>
  </sheetPr>
  <dimension ref="A1:P93"/>
  <sheetViews>
    <sheetView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c r="A1" s="123"/>
      <c r="B1" s="8"/>
      <c r="C1" s="9"/>
      <c r="D1" s="9"/>
      <c r="E1" s="9"/>
      <c r="F1" s="9"/>
      <c r="G1" s="9"/>
      <c r="H1" s="9"/>
      <c r="I1" s="9"/>
      <c r="J1" s="9"/>
      <c r="K1" s="9"/>
      <c r="L1" s="9"/>
      <c r="M1" s="9"/>
      <c r="N1" s="9"/>
      <c r="O1" s="9"/>
      <c r="P1" s="9"/>
    </row>
    <row r="2" spans="1:16" ht="23.25">
      <c r="A2" s="398" t="s">
        <v>1090</v>
      </c>
      <c r="B2" s="398"/>
      <c r="C2" s="398"/>
      <c r="D2" s="398"/>
      <c r="E2" s="398"/>
      <c r="F2" s="398"/>
      <c r="G2" s="398"/>
      <c r="H2" s="398"/>
      <c r="I2" s="398"/>
      <c r="J2" s="398"/>
      <c r="K2" s="398"/>
      <c r="L2" s="398"/>
      <c r="M2" s="398"/>
      <c r="N2" s="398"/>
      <c r="O2" s="398"/>
      <c r="P2" s="398"/>
    </row>
    <row r="4" spans="1:16" ht="23.25" customHeight="1">
      <c r="A4" s="468" t="s">
        <v>1091</v>
      </c>
      <c r="B4" s="469"/>
      <c r="C4" s="469"/>
      <c r="D4" s="469"/>
      <c r="E4" s="469"/>
      <c r="F4" s="469"/>
      <c r="G4" s="469"/>
      <c r="H4" s="469"/>
      <c r="I4" s="469"/>
      <c r="J4" s="469"/>
      <c r="K4" s="469"/>
      <c r="L4" s="469"/>
      <c r="M4" s="469"/>
      <c r="N4" s="469"/>
      <c r="O4" s="469"/>
      <c r="P4" s="469"/>
    </row>
    <row r="5" spans="1:16" ht="15" customHeight="1">
      <c r="A5" s="470" t="s">
        <v>1146</v>
      </c>
      <c r="B5" s="447"/>
      <c r="C5" s="447"/>
      <c r="D5" s="447"/>
      <c r="E5" s="447"/>
      <c r="F5" s="447"/>
      <c r="G5" s="447"/>
      <c r="H5" s="447"/>
      <c r="I5" s="447"/>
      <c r="J5" s="166"/>
      <c r="K5" s="166"/>
      <c r="L5" s="166"/>
      <c r="M5" s="166"/>
      <c r="N5" s="166"/>
      <c r="O5" s="166"/>
      <c r="P5" s="167"/>
    </row>
    <row r="6" spans="1:16" ht="15" customHeight="1">
      <c r="A6" s="464" t="s">
        <v>1147</v>
      </c>
      <c r="B6" s="450"/>
      <c r="C6" s="450"/>
      <c r="D6" s="450"/>
      <c r="E6" s="450"/>
      <c r="F6" s="450"/>
      <c r="G6" s="450"/>
      <c r="H6" s="450"/>
      <c r="I6" s="450"/>
      <c r="J6" s="450"/>
      <c r="K6" s="450"/>
      <c r="L6" s="450"/>
      <c r="M6" s="450"/>
      <c r="N6" s="450"/>
      <c r="O6" s="450"/>
      <c r="P6" s="451"/>
    </row>
    <row r="7" spans="1:16" ht="15" customHeight="1">
      <c r="A7" s="464" t="s">
        <v>1148</v>
      </c>
      <c r="B7" s="450"/>
      <c r="C7" s="450"/>
      <c r="D7" s="450"/>
      <c r="E7" s="450"/>
      <c r="F7" s="450"/>
      <c r="G7" s="450"/>
      <c r="H7" s="450"/>
      <c r="I7" s="450"/>
      <c r="J7" s="458" t="s">
        <v>1149</v>
      </c>
      <c r="K7" s="450"/>
      <c r="L7" s="450"/>
      <c r="M7" s="450"/>
      <c r="N7" s="450"/>
      <c r="O7" s="450"/>
      <c r="P7" s="451"/>
    </row>
    <row r="8" spans="1:16" ht="15" customHeight="1">
      <c r="A8" s="449" t="s">
        <v>1092</v>
      </c>
      <c r="B8" s="450"/>
      <c r="C8" s="450"/>
      <c r="D8" s="450"/>
      <c r="E8" s="450"/>
      <c r="F8" s="450"/>
      <c r="G8" s="450"/>
      <c r="H8" s="450"/>
      <c r="I8" s="450"/>
      <c r="J8" s="458" t="s">
        <v>1150</v>
      </c>
      <c r="K8" s="450"/>
      <c r="L8" s="450"/>
      <c r="M8" s="450"/>
      <c r="N8" s="450"/>
      <c r="O8" s="450"/>
      <c r="P8" s="451"/>
    </row>
    <row r="9" spans="1:16" ht="135" customHeight="1">
      <c r="A9" s="452" t="s">
        <v>1093</v>
      </c>
      <c r="B9" s="453"/>
      <c r="C9" s="453"/>
      <c r="D9" s="453"/>
      <c r="E9" s="453"/>
      <c r="F9" s="453"/>
      <c r="G9" s="453"/>
      <c r="H9" s="453"/>
      <c r="I9" s="453"/>
      <c r="J9" s="453"/>
      <c r="K9" s="453"/>
      <c r="L9" s="453"/>
      <c r="M9" s="453"/>
      <c r="N9" s="453"/>
      <c r="O9" s="453"/>
      <c r="P9" s="454"/>
    </row>
    <row r="10" spans="1:16" ht="23.25" customHeight="1">
      <c r="A10" s="455" t="s">
        <v>1094</v>
      </c>
      <c r="B10" s="456"/>
      <c r="C10" s="456"/>
      <c r="D10" s="456"/>
      <c r="E10" s="456"/>
      <c r="F10" s="456"/>
      <c r="G10" s="456"/>
      <c r="H10" s="456"/>
      <c r="I10" s="456"/>
      <c r="J10" s="456"/>
      <c r="K10" s="456"/>
      <c r="L10" s="456"/>
      <c r="M10" s="456"/>
      <c r="N10" s="456"/>
      <c r="O10" s="456"/>
      <c r="P10" s="456"/>
    </row>
    <row r="11" spans="1:16" ht="15" customHeight="1">
      <c r="A11" s="459" t="s">
        <v>1151</v>
      </c>
      <c r="B11" s="447"/>
      <c r="C11" s="447"/>
      <c r="D11" s="447"/>
      <c r="E11" s="447"/>
      <c r="F11" s="447"/>
      <c r="G11" s="447"/>
      <c r="H11" s="166"/>
      <c r="I11" s="166"/>
      <c r="J11" s="166"/>
      <c r="K11" s="166"/>
      <c r="L11" s="166"/>
      <c r="M11" s="166"/>
      <c r="N11" s="166"/>
      <c r="O11" s="166"/>
      <c r="P11" s="178"/>
    </row>
    <row r="12" spans="1:16" ht="15" customHeight="1">
      <c r="A12" s="460" t="s">
        <v>1152</v>
      </c>
      <c r="B12" s="450"/>
      <c r="C12" s="450"/>
      <c r="D12" s="450"/>
      <c r="E12" s="450"/>
      <c r="F12" s="450"/>
      <c r="G12" s="450"/>
      <c r="H12" s="458" t="s">
        <v>1153</v>
      </c>
      <c r="I12" s="450"/>
      <c r="J12" s="450"/>
      <c r="K12" s="450"/>
      <c r="L12" s="450"/>
      <c r="M12" s="461" t="s">
        <v>1154</v>
      </c>
      <c r="N12" s="462"/>
      <c r="O12" s="462"/>
      <c r="P12" s="463"/>
    </row>
    <row r="13" spans="1:16" ht="15" customHeight="1">
      <c r="A13" s="465" t="s">
        <v>1155</v>
      </c>
      <c r="B13" s="466"/>
      <c r="C13" s="466"/>
      <c r="D13" s="466"/>
      <c r="E13" s="466"/>
      <c r="F13" s="466"/>
      <c r="G13" s="466"/>
      <c r="H13" s="466"/>
      <c r="I13" s="466"/>
      <c r="J13" s="466"/>
      <c r="K13" s="466"/>
      <c r="L13" s="466"/>
      <c r="M13" s="466"/>
      <c r="N13" s="466"/>
      <c r="O13" s="168"/>
      <c r="P13" s="179"/>
    </row>
    <row r="14" spans="1:16" ht="23.25" customHeight="1">
      <c r="A14" s="455" t="s">
        <v>1095</v>
      </c>
      <c r="B14" s="456"/>
      <c r="C14" s="456"/>
      <c r="D14" s="456"/>
      <c r="E14" s="456"/>
      <c r="F14" s="456"/>
      <c r="G14" s="456"/>
      <c r="H14" s="456"/>
      <c r="I14" s="456"/>
      <c r="J14" s="456"/>
      <c r="K14" s="456"/>
      <c r="L14" s="456"/>
      <c r="M14" s="456"/>
      <c r="N14" s="456"/>
      <c r="O14" s="456"/>
      <c r="P14" s="456"/>
    </row>
    <row r="15" spans="1:16" ht="15" customHeight="1">
      <c r="A15" s="446" t="s">
        <v>1096</v>
      </c>
      <c r="B15" s="447"/>
      <c r="C15" s="447"/>
      <c r="D15" s="447"/>
      <c r="E15" s="447"/>
      <c r="F15" s="447"/>
      <c r="G15" s="447"/>
      <c r="H15" s="447"/>
      <c r="I15" s="447"/>
      <c r="J15" s="447"/>
      <c r="K15" s="447"/>
      <c r="L15" s="447"/>
      <c r="M15" s="447"/>
      <c r="N15" s="447"/>
      <c r="O15" s="447"/>
      <c r="P15" s="448"/>
    </row>
    <row r="16" spans="1:16" ht="15" customHeight="1">
      <c r="A16" s="464" t="s">
        <v>1156</v>
      </c>
      <c r="B16" s="450"/>
      <c r="C16" s="450"/>
      <c r="D16" s="450"/>
      <c r="E16" s="450"/>
      <c r="F16" s="450"/>
      <c r="G16" s="450"/>
      <c r="H16" s="450"/>
      <c r="I16" s="450"/>
      <c r="J16" s="450"/>
      <c r="K16" s="450"/>
      <c r="L16" s="450"/>
      <c r="M16" s="450"/>
      <c r="N16" s="450"/>
      <c r="O16" s="450"/>
      <c r="P16" s="451"/>
    </row>
    <row r="17" spans="1:16" ht="15" customHeight="1">
      <c r="A17" s="467" t="s">
        <v>1157</v>
      </c>
      <c r="B17" s="453"/>
      <c r="C17" s="453"/>
      <c r="D17" s="453"/>
      <c r="E17" s="453"/>
      <c r="F17" s="453"/>
      <c r="G17" s="453"/>
      <c r="H17" s="453"/>
      <c r="I17" s="453"/>
      <c r="J17" s="453"/>
      <c r="K17" s="453"/>
      <c r="L17" s="453"/>
      <c r="M17" s="453"/>
      <c r="N17" s="453"/>
      <c r="O17" s="453"/>
      <c r="P17" s="454"/>
    </row>
    <row r="18" spans="1:16" ht="15" customHeight="1">
      <c r="A18" s="455" t="s">
        <v>1097</v>
      </c>
      <c r="B18" s="456"/>
      <c r="C18" s="456"/>
      <c r="D18" s="456"/>
      <c r="E18" s="456"/>
      <c r="F18" s="456"/>
      <c r="G18" s="456"/>
      <c r="H18" s="456"/>
      <c r="I18" s="456"/>
      <c r="J18" s="456"/>
      <c r="K18" s="456"/>
      <c r="L18" s="456"/>
      <c r="M18" s="456"/>
      <c r="N18" s="456"/>
      <c r="O18" s="456"/>
      <c r="P18" s="456"/>
    </row>
    <row r="19" spans="1:16" ht="15" customHeight="1">
      <c r="A19" s="446" t="s">
        <v>1098</v>
      </c>
      <c r="B19" s="447"/>
      <c r="C19" s="447"/>
      <c r="D19" s="447"/>
      <c r="E19" s="447"/>
      <c r="F19" s="447"/>
      <c r="G19" s="447"/>
      <c r="H19" s="447"/>
      <c r="I19" s="447"/>
      <c r="J19" s="447"/>
      <c r="K19" s="447"/>
      <c r="L19" s="447"/>
      <c r="M19" s="447"/>
      <c r="N19" s="447"/>
      <c r="O19" s="447"/>
      <c r="P19" s="448"/>
    </row>
    <row r="20" spans="1:16" ht="15" customHeight="1">
      <c r="A20" s="449" t="s">
        <v>1099</v>
      </c>
      <c r="B20" s="450"/>
      <c r="C20" s="450"/>
      <c r="D20" s="450"/>
      <c r="E20" s="450"/>
      <c r="F20" s="450"/>
      <c r="G20" s="450"/>
      <c r="H20" s="450"/>
      <c r="I20" s="450"/>
      <c r="J20" s="450"/>
      <c r="K20" s="450"/>
      <c r="L20" s="450"/>
      <c r="M20" s="450"/>
      <c r="N20" s="450"/>
      <c r="O20" s="450"/>
      <c r="P20" s="451"/>
    </row>
    <row r="21" spans="1:16" ht="15" customHeight="1">
      <c r="A21" s="449" t="s">
        <v>1100</v>
      </c>
      <c r="B21" s="450"/>
      <c r="C21" s="450"/>
      <c r="D21" s="450"/>
      <c r="E21" s="450"/>
      <c r="F21" s="450"/>
      <c r="G21" s="450"/>
      <c r="H21" s="450"/>
      <c r="I21" s="450"/>
      <c r="J21" s="450"/>
      <c r="K21" s="450"/>
      <c r="L21" s="450"/>
      <c r="M21" s="450"/>
      <c r="N21" s="450"/>
      <c r="O21" s="450"/>
      <c r="P21" s="451"/>
    </row>
    <row r="22" spans="1:16" ht="15" customHeight="1">
      <c r="A22" s="449" t="s">
        <v>1101</v>
      </c>
      <c r="B22" s="450"/>
      <c r="C22" s="450"/>
      <c r="D22" s="450"/>
      <c r="E22" s="450"/>
      <c r="F22" s="450"/>
      <c r="G22" s="450"/>
      <c r="H22" s="450"/>
      <c r="I22" s="450"/>
      <c r="J22" s="450"/>
      <c r="K22" s="450"/>
      <c r="L22" s="450"/>
      <c r="M22" s="450"/>
      <c r="N22" s="450"/>
      <c r="O22" s="450"/>
      <c r="P22" s="451"/>
    </row>
    <row r="23" spans="1:16" ht="15" customHeight="1">
      <c r="A23" s="449" t="s">
        <v>1102</v>
      </c>
      <c r="B23" s="450"/>
      <c r="C23" s="450"/>
      <c r="D23" s="450"/>
      <c r="E23" s="450"/>
      <c r="F23" s="450"/>
      <c r="G23" s="450"/>
      <c r="H23" s="450"/>
      <c r="I23" s="450"/>
      <c r="J23" s="450"/>
      <c r="K23" s="450"/>
      <c r="L23" s="450"/>
      <c r="M23" s="450"/>
      <c r="N23" s="450"/>
      <c r="O23" s="450"/>
      <c r="P23" s="451"/>
    </row>
    <row r="24" spans="1:16" ht="15" customHeight="1">
      <c r="A24" s="449" t="s">
        <v>1103</v>
      </c>
      <c r="B24" s="450"/>
      <c r="C24" s="450"/>
      <c r="D24" s="450"/>
      <c r="E24" s="450"/>
      <c r="F24" s="450"/>
      <c r="G24" s="450"/>
      <c r="H24" s="450"/>
      <c r="I24" s="450"/>
      <c r="J24" s="450"/>
      <c r="K24" s="450"/>
      <c r="L24" s="450"/>
      <c r="M24" s="450"/>
      <c r="N24" s="450"/>
      <c r="O24" s="450"/>
      <c r="P24" s="451"/>
    </row>
    <row r="25" spans="1:16" ht="15" customHeight="1">
      <c r="A25" s="449" t="s">
        <v>1104</v>
      </c>
      <c r="B25" s="450"/>
      <c r="C25" s="450"/>
      <c r="D25" s="450"/>
      <c r="E25" s="450"/>
      <c r="F25" s="450"/>
      <c r="G25" s="450"/>
      <c r="H25" s="450"/>
      <c r="I25" s="450"/>
      <c r="J25" s="450"/>
      <c r="K25" s="450"/>
      <c r="L25" s="450"/>
      <c r="M25" s="450"/>
      <c r="N25" s="450"/>
      <c r="O25" s="450"/>
      <c r="P25" s="451"/>
    </row>
    <row r="26" spans="1:16" ht="23.25" customHeight="1">
      <c r="A26" s="452" t="s">
        <v>1105</v>
      </c>
      <c r="B26" s="453"/>
      <c r="C26" s="453"/>
      <c r="D26" s="453"/>
      <c r="E26" s="453"/>
      <c r="F26" s="453"/>
      <c r="G26" s="453"/>
      <c r="H26" s="453"/>
      <c r="I26" s="453"/>
      <c r="J26" s="453"/>
      <c r="K26" s="453"/>
      <c r="L26" s="453"/>
      <c r="M26" s="453"/>
      <c r="N26" s="453"/>
      <c r="O26" s="453"/>
      <c r="P26" s="454"/>
    </row>
    <row r="27" spans="1:16" ht="16.5">
      <c r="A27" s="455" t="s">
        <v>1106</v>
      </c>
      <c r="B27" s="456"/>
      <c r="C27" s="456"/>
      <c r="D27" s="456"/>
      <c r="E27" s="456"/>
      <c r="F27" s="456"/>
      <c r="G27" s="456"/>
      <c r="H27" s="456"/>
      <c r="I27" s="456"/>
      <c r="J27" s="456"/>
      <c r="K27" s="456"/>
      <c r="L27" s="456"/>
      <c r="M27" s="456"/>
      <c r="N27" s="456"/>
      <c r="O27" s="456"/>
      <c r="P27" s="456"/>
    </row>
    <row r="28" spans="1:16">
      <c r="A28" s="125"/>
      <c r="B28" s="125"/>
      <c r="C28" s="125"/>
      <c r="D28" s="125"/>
      <c r="E28" s="125"/>
      <c r="F28" s="125"/>
      <c r="G28" s="125"/>
      <c r="H28" s="125"/>
      <c r="I28" s="125"/>
      <c r="J28" s="125"/>
      <c r="K28" s="125"/>
      <c r="L28" s="125"/>
      <c r="M28" s="125"/>
      <c r="N28" s="125"/>
      <c r="O28" s="125"/>
      <c r="P28" s="125"/>
    </row>
    <row r="29" spans="1:16">
      <c r="A29" s="125"/>
      <c r="B29" s="125"/>
      <c r="C29" s="125"/>
      <c r="D29" s="125"/>
      <c r="E29" s="125"/>
      <c r="F29" s="125"/>
      <c r="G29" s="125"/>
      <c r="H29" s="125"/>
      <c r="I29" s="125"/>
      <c r="J29" s="125"/>
      <c r="K29" s="125"/>
      <c r="L29" s="125"/>
      <c r="M29" s="125"/>
      <c r="N29" s="125"/>
      <c r="O29" s="125"/>
      <c r="P29" s="125"/>
    </row>
    <row r="30" spans="1:16">
      <c r="A30" s="125"/>
      <c r="B30" s="154">
        <v>0.8928571428571429</v>
      </c>
      <c r="C30" s="154">
        <v>0.10714285714285714</v>
      </c>
      <c r="D30" s="154">
        <v>0</v>
      </c>
      <c r="E30" s="125"/>
      <c r="F30" s="125"/>
      <c r="G30" s="125"/>
      <c r="H30" s="125"/>
      <c r="I30" s="125"/>
      <c r="J30" s="125"/>
      <c r="K30" s="125"/>
      <c r="L30" s="125"/>
      <c r="M30" s="125"/>
      <c r="N30" s="125"/>
      <c r="O30" s="125"/>
      <c r="P30" s="125"/>
    </row>
    <row r="31" spans="1:16">
      <c r="A31" s="125"/>
      <c r="B31" s="125"/>
      <c r="C31" s="125"/>
      <c r="D31" s="125"/>
      <c r="E31" s="125"/>
      <c r="F31" s="125"/>
      <c r="G31" s="125"/>
      <c r="H31" s="125"/>
      <c r="I31" s="125"/>
      <c r="J31" s="125"/>
      <c r="K31" s="125"/>
      <c r="L31" s="125"/>
      <c r="M31" s="125"/>
      <c r="N31" s="125"/>
      <c r="O31" s="125"/>
      <c r="P31" s="125"/>
    </row>
    <row r="32" spans="1:16">
      <c r="A32" s="125"/>
      <c r="B32" s="125"/>
      <c r="C32" s="125"/>
      <c r="D32" s="125"/>
      <c r="E32" s="125"/>
      <c r="F32" s="125"/>
      <c r="G32" s="125"/>
      <c r="H32" s="125"/>
      <c r="I32" s="125"/>
      <c r="J32" s="125"/>
      <c r="K32" s="125"/>
      <c r="L32" s="125"/>
      <c r="M32" s="125"/>
      <c r="N32" s="125"/>
      <c r="O32" s="125"/>
      <c r="P32" s="125"/>
    </row>
    <row r="33" spans="1:16">
      <c r="A33" s="125"/>
      <c r="B33" s="125"/>
      <c r="C33" s="125"/>
      <c r="D33" s="125"/>
      <c r="E33" s="125"/>
      <c r="F33" s="125"/>
      <c r="G33" s="125"/>
      <c r="H33" s="125"/>
      <c r="I33" s="125"/>
      <c r="J33" s="125"/>
      <c r="K33" s="125"/>
      <c r="L33" s="125"/>
      <c r="M33" s="125"/>
      <c r="N33" s="125"/>
      <c r="O33" s="125"/>
      <c r="P33" s="125"/>
    </row>
    <row r="34" spans="1:16">
      <c r="A34" s="125"/>
      <c r="B34" s="125"/>
      <c r="C34" s="125"/>
      <c r="D34" s="125"/>
      <c r="E34" s="125"/>
      <c r="F34" s="125"/>
      <c r="G34" s="125"/>
      <c r="H34" s="125"/>
      <c r="I34" s="125"/>
      <c r="J34" s="125"/>
      <c r="K34" s="125"/>
      <c r="L34" s="125"/>
      <c r="M34" s="125"/>
      <c r="N34" s="125"/>
      <c r="O34" s="125"/>
      <c r="P34" s="125"/>
    </row>
    <row r="35" spans="1:16">
      <c r="A35" s="125"/>
      <c r="B35" s="125"/>
      <c r="C35" s="125"/>
      <c r="D35" s="125"/>
      <c r="E35" s="125"/>
      <c r="F35" s="125"/>
      <c r="G35" s="125"/>
      <c r="H35" s="125"/>
      <c r="I35" s="125"/>
      <c r="J35" s="125"/>
      <c r="K35" s="125"/>
      <c r="L35" s="125"/>
      <c r="M35" s="125"/>
      <c r="N35" s="125"/>
      <c r="O35" s="125"/>
      <c r="P35" s="125"/>
    </row>
    <row r="36" spans="1:16">
      <c r="A36" s="125"/>
      <c r="B36" s="125"/>
      <c r="C36" s="125"/>
      <c r="D36" s="125"/>
      <c r="E36" s="125"/>
      <c r="F36" s="125"/>
      <c r="G36" s="125"/>
      <c r="H36" s="125"/>
      <c r="I36" s="125"/>
      <c r="J36" s="125"/>
      <c r="K36" s="125"/>
      <c r="L36" s="125"/>
      <c r="M36" s="125"/>
      <c r="N36" s="125"/>
      <c r="O36" s="125"/>
      <c r="P36" s="125"/>
    </row>
    <row r="37" spans="1:16">
      <c r="A37" s="125"/>
      <c r="B37" s="125"/>
      <c r="C37" s="125"/>
      <c r="D37" s="125"/>
      <c r="E37" s="125"/>
      <c r="F37" s="125"/>
      <c r="G37" s="125"/>
      <c r="H37" s="125"/>
      <c r="I37" s="125"/>
      <c r="J37" s="125"/>
      <c r="K37" s="125"/>
      <c r="L37" s="125"/>
      <c r="M37" s="125"/>
      <c r="N37" s="125"/>
      <c r="O37" s="125"/>
      <c r="P37" s="125"/>
    </row>
    <row r="38" spans="1:16">
      <c r="A38" s="125"/>
      <c r="B38" s="125"/>
      <c r="C38" s="125"/>
      <c r="D38" s="125"/>
      <c r="E38" s="125"/>
      <c r="F38" s="125"/>
      <c r="G38" s="125"/>
      <c r="H38" s="125"/>
      <c r="I38" s="125"/>
      <c r="J38" s="125"/>
      <c r="K38" s="125"/>
      <c r="L38" s="125"/>
      <c r="M38" s="125"/>
      <c r="N38" s="125"/>
      <c r="O38" s="125"/>
      <c r="P38" s="125"/>
    </row>
    <row r="39" spans="1:16">
      <c r="A39" s="125"/>
      <c r="B39" s="125"/>
      <c r="C39" s="125"/>
      <c r="D39" s="125"/>
      <c r="E39" s="125"/>
      <c r="F39" s="125"/>
      <c r="G39" s="125"/>
      <c r="H39" s="125"/>
      <c r="I39" s="125"/>
      <c r="J39" s="125"/>
      <c r="K39" s="125"/>
      <c r="L39" s="125"/>
      <c r="M39" s="125"/>
      <c r="N39" s="125"/>
      <c r="O39" s="125"/>
      <c r="P39" s="125"/>
    </row>
    <row r="40" spans="1:16">
      <c r="A40" s="125"/>
      <c r="B40" s="125"/>
      <c r="C40" s="125"/>
      <c r="D40" s="125"/>
      <c r="E40" s="125"/>
      <c r="F40" s="125"/>
      <c r="G40" s="125"/>
      <c r="H40" s="125"/>
      <c r="I40" s="125"/>
      <c r="J40" s="125"/>
      <c r="K40" s="125"/>
      <c r="L40" s="125"/>
      <c r="M40" s="125"/>
      <c r="N40" s="125"/>
      <c r="O40" s="125"/>
      <c r="P40" s="125"/>
    </row>
    <row r="41" spans="1:16">
      <c r="A41" s="125"/>
      <c r="B41" s="125"/>
      <c r="C41" s="125"/>
      <c r="D41" s="125"/>
      <c r="E41" s="125"/>
      <c r="F41" s="125"/>
      <c r="G41" s="125"/>
      <c r="H41" s="125"/>
      <c r="I41" s="125"/>
      <c r="J41" s="125"/>
      <c r="K41" s="125"/>
      <c r="L41" s="125"/>
      <c r="M41" s="125"/>
      <c r="N41" s="125"/>
      <c r="O41" s="125"/>
      <c r="P41" s="125"/>
    </row>
    <row r="42" spans="1:16">
      <c r="A42" s="125"/>
      <c r="B42" s="125"/>
      <c r="C42" s="125"/>
      <c r="D42" s="125"/>
      <c r="E42" s="125"/>
      <c r="F42" s="125"/>
      <c r="G42" s="125"/>
      <c r="H42" s="125"/>
      <c r="I42" s="125"/>
      <c r="J42" s="125"/>
      <c r="K42" s="125"/>
      <c r="L42" s="125"/>
      <c r="M42" s="125"/>
      <c r="N42" s="125"/>
      <c r="O42" s="125"/>
      <c r="P42" s="125"/>
    </row>
    <row r="43" spans="1:16">
      <c r="A43" s="125"/>
      <c r="B43" s="125"/>
      <c r="C43" s="125"/>
      <c r="D43" s="125"/>
      <c r="E43" s="125"/>
      <c r="F43" s="125"/>
      <c r="G43" s="125"/>
      <c r="H43" s="125"/>
      <c r="I43" s="125"/>
      <c r="J43" s="125"/>
      <c r="K43" s="125"/>
      <c r="L43" s="125"/>
      <c r="M43" s="125"/>
      <c r="N43" s="125"/>
      <c r="O43" s="125"/>
      <c r="P43" s="125"/>
    </row>
    <row r="44" spans="1:16">
      <c r="A44" s="125"/>
      <c r="B44" s="125"/>
      <c r="C44" s="125"/>
      <c r="D44" s="125"/>
      <c r="E44" s="125"/>
      <c r="F44" s="125"/>
      <c r="G44" s="125"/>
      <c r="H44" s="125"/>
      <c r="I44" s="125"/>
      <c r="J44" s="125"/>
      <c r="K44" s="125"/>
      <c r="L44" s="125"/>
      <c r="M44" s="125"/>
      <c r="N44" s="125"/>
      <c r="O44" s="125"/>
      <c r="P44" s="125"/>
    </row>
    <row r="45" spans="1:16">
      <c r="A45" s="125"/>
      <c r="B45" s="125"/>
      <c r="C45" s="125"/>
      <c r="D45" s="125"/>
      <c r="E45" s="125"/>
      <c r="F45" s="125"/>
      <c r="G45" s="125"/>
      <c r="H45" s="125"/>
      <c r="I45" s="125"/>
      <c r="J45" s="125"/>
      <c r="K45" s="125"/>
      <c r="L45" s="125"/>
      <c r="M45" s="125"/>
      <c r="N45" s="125"/>
      <c r="O45" s="125"/>
      <c r="P45" s="125"/>
    </row>
    <row r="46" spans="1:16">
      <c r="A46" s="125"/>
      <c r="B46" s="125"/>
      <c r="C46" s="125"/>
      <c r="D46" s="125"/>
      <c r="E46" s="125"/>
      <c r="F46" s="125"/>
      <c r="G46" s="125"/>
      <c r="H46" s="125"/>
      <c r="I46" s="125"/>
      <c r="J46" s="125"/>
      <c r="K46" s="125"/>
      <c r="L46" s="125"/>
      <c r="M46" s="125"/>
      <c r="N46" s="125"/>
      <c r="O46" s="125"/>
      <c r="P46" s="125"/>
    </row>
    <row r="47" spans="1:16">
      <c r="A47" s="125"/>
      <c r="B47" s="125"/>
      <c r="C47" s="125"/>
      <c r="D47" s="125"/>
      <c r="E47" s="125"/>
      <c r="F47" s="125"/>
      <c r="G47" s="125"/>
      <c r="H47" s="125"/>
      <c r="I47" s="125"/>
      <c r="J47" s="125"/>
      <c r="K47" s="125"/>
      <c r="L47" s="125"/>
      <c r="M47" s="125"/>
      <c r="N47" s="125"/>
      <c r="O47" s="125"/>
      <c r="P47" s="125"/>
    </row>
    <row r="48" spans="1:16">
      <c r="A48" s="125"/>
      <c r="B48" s="125"/>
      <c r="C48" s="125"/>
      <c r="D48" s="125"/>
      <c r="E48" s="125"/>
      <c r="F48" s="125"/>
      <c r="G48" s="125"/>
      <c r="H48" s="125"/>
      <c r="I48" s="125"/>
      <c r="J48" s="125"/>
      <c r="K48" s="125"/>
      <c r="L48" s="125"/>
      <c r="M48" s="125"/>
      <c r="N48" s="125"/>
      <c r="O48" s="125"/>
      <c r="P48" s="125"/>
    </row>
    <row r="49" spans="1:16" ht="46.5" customHeight="1">
      <c r="A49" s="160"/>
      <c r="B49" s="125"/>
      <c r="C49" s="125"/>
      <c r="D49" s="125"/>
      <c r="E49" s="125"/>
      <c r="F49" s="125"/>
      <c r="G49" s="125"/>
      <c r="H49" s="125"/>
      <c r="I49" s="125"/>
      <c r="J49" s="125"/>
      <c r="K49" s="125"/>
      <c r="L49" s="125"/>
      <c r="M49" s="125"/>
      <c r="N49" s="125"/>
      <c r="O49" s="125"/>
      <c r="P49" s="125"/>
    </row>
    <row r="50" spans="1:16" ht="16.5">
      <c r="A50" s="444" t="s">
        <v>1114</v>
      </c>
      <c r="B50" s="445"/>
      <c r="C50" s="445"/>
      <c r="D50" s="445"/>
      <c r="E50" s="445"/>
      <c r="F50" s="445"/>
      <c r="G50" s="445"/>
      <c r="H50" s="445"/>
      <c r="I50" s="445"/>
      <c r="J50" s="445"/>
      <c r="K50" s="445"/>
      <c r="L50" s="445"/>
      <c r="M50" s="445"/>
      <c r="N50" s="445"/>
      <c r="O50" s="445"/>
      <c r="P50" s="445"/>
    </row>
    <row r="51" spans="1:16">
      <c r="A51" s="125"/>
      <c r="B51" s="125" t="s">
        <v>1113</v>
      </c>
      <c r="C51" s="125">
        <v>0.2978723404255319</v>
      </c>
      <c r="D51" s="125"/>
      <c r="E51" s="125"/>
      <c r="F51" s="125"/>
      <c r="G51" s="125"/>
      <c r="H51" s="125"/>
      <c r="I51" s="125"/>
      <c r="J51" s="125"/>
      <c r="K51" s="125"/>
      <c r="L51" s="125"/>
      <c r="M51" s="125"/>
      <c r="N51" s="125"/>
      <c r="O51" s="125"/>
      <c r="P51" s="125"/>
    </row>
    <row r="52" spans="1:16">
      <c r="A52" s="125"/>
      <c r="B52" s="125" t="s">
        <v>1112</v>
      </c>
      <c r="C52" s="125">
        <v>0.10638297872340426</v>
      </c>
      <c r="D52" s="125"/>
      <c r="E52" s="125"/>
      <c r="F52" s="125"/>
      <c r="G52" s="125"/>
      <c r="H52" s="125"/>
      <c r="I52" s="125"/>
      <c r="J52" s="125"/>
      <c r="K52" s="125"/>
      <c r="L52" s="125"/>
      <c r="M52" s="125"/>
      <c r="N52" s="125"/>
      <c r="O52" s="125"/>
      <c r="P52" s="125"/>
    </row>
    <row r="53" spans="1:16">
      <c r="A53" s="125"/>
      <c r="B53" s="125" t="s">
        <v>1111</v>
      </c>
      <c r="C53" s="125">
        <v>0.1702127659574468</v>
      </c>
      <c r="D53" s="125"/>
      <c r="E53" s="125"/>
      <c r="F53" s="125"/>
      <c r="G53" s="125"/>
      <c r="H53" s="125"/>
      <c r="I53" s="125"/>
      <c r="J53" s="125"/>
      <c r="K53" s="125"/>
      <c r="L53" s="125"/>
      <c r="M53" s="125"/>
      <c r="N53" s="125"/>
      <c r="O53" s="125"/>
      <c r="P53" s="125"/>
    </row>
    <row r="54" spans="1:16">
      <c r="A54" s="125"/>
      <c r="B54" s="125" t="s">
        <v>1110</v>
      </c>
      <c r="C54" s="125">
        <v>0.10638297872340426</v>
      </c>
      <c r="D54" s="125"/>
      <c r="E54" s="125"/>
      <c r="F54" s="125"/>
      <c r="G54" s="125"/>
      <c r="H54" s="125"/>
      <c r="I54" s="125"/>
      <c r="J54" s="125"/>
      <c r="K54" s="125"/>
      <c r="L54" s="125"/>
      <c r="M54" s="125"/>
      <c r="N54" s="125"/>
      <c r="O54" s="125"/>
      <c r="P54" s="125"/>
    </row>
    <row r="55" spans="1:16">
      <c r="A55" s="125"/>
      <c r="B55" s="125" t="s">
        <v>1109</v>
      </c>
      <c r="C55" s="125">
        <v>4.2553191489361701E-2</v>
      </c>
      <c r="D55" s="125"/>
      <c r="E55" s="125"/>
      <c r="F55" s="125"/>
      <c r="G55" s="125"/>
      <c r="H55" s="125"/>
      <c r="I55" s="125"/>
      <c r="J55" s="125"/>
      <c r="K55" s="125"/>
      <c r="L55" s="125"/>
      <c r="M55" s="125"/>
      <c r="N55" s="125"/>
      <c r="O55" s="125"/>
      <c r="P55" s="125"/>
    </row>
    <row r="56" spans="1:16">
      <c r="A56" s="125"/>
      <c r="B56" s="125" t="s">
        <v>1108</v>
      </c>
      <c r="C56" s="125">
        <v>0.10638297872340426</v>
      </c>
      <c r="D56" s="125"/>
      <c r="E56" s="125"/>
      <c r="F56" s="125"/>
      <c r="G56" s="125"/>
      <c r="H56" s="125"/>
      <c r="I56" s="125"/>
      <c r="J56" s="125"/>
      <c r="K56" s="125"/>
      <c r="L56" s="125"/>
      <c r="M56" s="125"/>
      <c r="N56" s="125"/>
      <c r="O56" s="125"/>
      <c r="P56" s="125"/>
    </row>
    <row r="57" spans="1:16">
      <c r="A57" s="125"/>
      <c r="B57" s="125" t="s">
        <v>1107</v>
      </c>
      <c r="C57" s="125">
        <v>0.1276595744680851</v>
      </c>
      <c r="D57" s="125"/>
      <c r="E57" s="125"/>
      <c r="F57" s="125"/>
      <c r="G57" s="125"/>
      <c r="H57" s="125"/>
      <c r="I57" s="125"/>
      <c r="J57" s="125"/>
      <c r="K57" s="125"/>
      <c r="L57" s="125"/>
      <c r="M57" s="125"/>
      <c r="N57" s="125"/>
      <c r="O57" s="125"/>
      <c r="P57" s="125"/>
    </row>
    <row r="58" spans="1:16">
      <c r="A58" s="125"/>
      <c r="B58" s="157" t="s">
        <v>545</v>
      </c>
      <c r="C58" s="125">
        <v>4.2553191489361701E-2</v>
      </c>
      <c r="D58" s="125"/>
      <c r="E58" s="125"/>
      <c r="F58" s="125"/>
      <c r="G58" s="125"/>
      <c r="H58" s="125"/>
      <c r="I58" s="125"/>
      <c r="J58" s="125"/>
      <c r="K58" s="125"/>
      <c r="L58" s="125"/>
      <c r="M58" s="125"/>
      <c r="N58" s="125"/>
      <c r="O58" s="125"/>
      <c r="P58" s="125"/>
    </row>
    <row r="59" spans="1:16">
      <c r="A59" s="125"/>
      <c r="B59" s="125"/>
      <c r="C59" s="125"/>
      <c r="D59" s="125"/>
      <c r="E59" s="125"/>
      <c r="F59" s="125"/>
      <c r="G59" s="125"/>
      <c r="H59" s="125"/>
      <c r="I59" s="125"/>
      <c r="J59" s="125"/>
      <c r="K59" s="125"/>
      <c r="L59" s="125"/>
      <c r="M59" s="125"/>
      <c r="N59" s="125"/>
      <c r="O59" s="125"/>
      <c r="P59" s="125"/>
    </row>
    <row r="60" spans="1:16">
      <c r="A60" s="125"/>
      <c r="B60" s="125"/>
      <c r="C60" s="125"/>
      <c r="D60" s="125"/>
      <c r="E60" s="125"/>
      <c r="F60" s="125"/>
      <c r="G60" s="125"/>
      <c r="H60" s="125"/>
      <c r="I60" s="125"/>
      <c r="J60" s="125"/>
      <c r="K60" s="125"/>
      <c r="L60" s="125"/>
      <c r="M60" s="125"/>
      <c r="N60" s="125"/>
      <c r="O60" s="125"/>
      <c r="P60" s="125"/>
    </row>
    <row r="61" spans="1:16">
      <c r="A61" s="125"/>
      <c r="B61" s="125"/>
      <c r="C61" s="125"/>
      <c r="D61" s="125"/>
      <c r="E61" s="125"/>
      <c r="F61" s="125"/>
      <c r="G61" s="125"/>
      <c r="H61" s="125"/>
      <c r="I61" s="125"/>
      <c r="J61" s="125"/>
      <c r="K61" s="125"/>
      <c r="L61" s="125"/>
      <c r="M61" s="125"/>
      <c r="N61" s="125"/>
      <c r="O61" s="125"/>
      <c r="P61" s="125"/>
    </row>
    <row r="62" spans="1:16">
      <c r="A62" s="125"/>
      <c r="B62" s="125"/>
      <c r="C62" s="125"/>
      <c r="D62" s="125"/>
      <c r="E62" s="125"/>
      <c r="F62" s="125"/>
      <c r="G62" s="125"/>
      <c r="H62" s="125"/>
      <c r="I62" s="125"/>
      <c r="J62" s="125"/>
      <c r="K62" s="125"/>
      <c r="L62" s="125"/>
      <c r="M62" s="125"/>
      <c r="N62" s="125"/>
      <c r="O62" s="125"/>
      <c r="P62" s="125"/>
    </row>
    <row r="63" spans="1:16">
      <c r="A63" s="125"/>
      <c r="B63" s="125"/>
      <c r="C63" s="125"/>
      <c r="D63" s="125"/>
      <c r="E63" s="125"/>
      <c r="F63" s="125"/>
      <c r="G63" s="125"/>
      <c r="H63" s="125"/>
      <c r="I63" s="125"/>
      <c r="J63" s="125"/>
      <c r="K63" s="125"/>
      <c r="L63" s="125"/>
      <c r="M63" s="125"/>
      <c r="N63" s="125"/>
      <c r="O63" s="125"/>
      <c r="P63" s="125"/>
    </row>
    <row r="64" spans="1:16">
      <c r="A64" s="125"/>
      <c r="B64" s="125"/>
      <c r="C64" s="125"/>
      <c r="D64" s="125"/>
      <c r="E64" s="125"/>
      <c r="F64" s="125"/>
      <c r="G64" s="125"/>
      <c r="H64" s="125"/>
      <c r="I64" s="125"/>
      <c r="J64" s="125"/>
      <c r="K64" s="125"/>
      <c r="L64" s="125"/>
      <c r="M64" s="125"/>
      <c r="N64" s="125"/>
      <c r="O64" s="125"/>
      <c r="P64" s="125"/>
    </row>
    <row r="65" spans="1:16">
      <c r="A65" s="125"/>
      <c r="B65" s="125"/>
      <c r="C65" s="125"/>
      <c r="D65" s="125"/>
      <c r="E65" s="125"/>
      <c r="F65" s="125"/>
      <c r="G65" s="125"/>
      <c r="H65" s="125"/>
      <c r="I65" s="125"/>
      <c r="J65" s="125"/>
      <c r="K65" s="125"/>
      <c r="L65" s="125"/>
      <c r="M65" s="125"/>
      <c r="N65" s="125"/>
      <c r="O65" s="125"/>
      <c r="P65" s="125"/>
    </row>
    <row r="66" spans="1:16">
      <c r="A66" s="125"/>
      <c r="B66" s="125"/>
      <c r="C66" s="125"/>
      <c r="D66" s="125"/>
      <c r="E66" s="125"/>
      <c r="F66" s="125"/>
      <c r="G66" s="125"/>
      <c r="H66" s="125"/>
      <c r="I66" s="125"/>
      <c r="J66" s="125"/>
      <c r="K66" s="125"/>
      <c r="L66" s="125"/>
      <c r="M66" s="125"/>
      <c r="N66" s="125"/>
      <c r="O66" s="125"/>
      <c r="P66" s="125"/>
    </row>
    <row r="67" spans="1:16">
      <c r="A67" s="125"/>
      <c r="B67" s="125"/>
      <c r="C67" s="125"/>
      <c r="D67" s="125"/>
      <c r="E67" s="125"/>
      <c r="F67" s="125"/>
      <c r="G67" s="125"/>
      <c r="H67" s="125"/>
      <c r="I67" s="125"/>
      <c r="J67" s="125"/>
      <c r="K67" s="125"/>
      <c r="L67" s="125"/>
      <c r="M67" s="125"/>
      <c r="N67" s="125"/>
      <c r="O67" s="125"/>
      <c r="P67" s="125"/>
    </row>
    <row r="68" spans="1:16">
      <c r="A68" s="125"/>
      <c r="B68" s="125"/>
      <c r="C68" s="125"/>
      <c r="D68" s="125"/>
      <c r="E68" s="125"/>
      <c r="F68" s="125"/>
      <c r="G68" s="125"/>
      <c r="H68" s="125"/>
      <c r="I68" s="125"/>
      <c r="J68" s="125"/>
      <c r="K68" s="125"/>
      <c r="L68" s="125"/>
      <c r="M68" s="125"/>
      <c r="N68" s="125"/>
      <c r="O68" s="125"/>
      <c r="P68" s="125"/>
    </row>
    <row r="69" spans="1:16">
      <c r="A69" s="125"/>
      <c r="B69" s="125"/>
      <c r="C69" s="125"/>
      <c r="D69" s="125"/>
      <c r="E69" s="125"/>
      <c r="F69" s="125"/>
      <c r="G69" s="125"/>
      <c r="H69" s="125"/>
      <c r="I69" s="125"/>
      <c r="J69" s="125"/>
      <c r="K69" s="125"/>
      <c r="L69" s="125"/>
      <c r="M69" s="125"/>
      <c r="N69" s="125"/>
      <c r="O69" s="125"/>
      <c r="P69" s="125"/>
    </row>
    <row r="70" spans="1:16">
      <c r="A70" s="125"/>
      <c r="B70" s="125"/>
      <c r="C70" s="125"/>
      <c r="D70" s="125"/>
      <c r="E70" s="125"/>
      <c r="F70" s="125"/>
      <c r="G70" s="125"/>
      <c r="H70" s="125"/>
      <c r="I70" s="125"/>
      <c r="J70" s="125"/>
      <c r="K70" s="125"/>
      <c r="L70" s="125"/>
      <c r="M70" s="125"/>
      <c r="N70" s="125"/>
      <c r="O70" s="125"/>
      <c r="P70" s="125"/>
    </row>
    <row r="71" spans="1:16">
      <c r="A71" s="457" t="s">
        <v>1115</v>
      </c>
      <c r="B71" s="414"/>
      <c r="C71" s="414"/>
      <c r="D71" s="414"/>
      <c r="E71" s="414"/>
      <c r="F71" s="414"/>
      <c r="G71" s="414"/>
      <c r="H71" s="414"/>
      <c r="I71" s="414"/>
      <c r="J71" s="414"/>
      <c r="K71" s="414"/>
      <c r="L71" s="414"/>
      <c r="M71" s="414"/>
      <c r="N71" s="414"/>
      <c r="O71" s="414"/>
      <c r="P71" s="414"/>
    </row>
    <row r="72" spans="1:16" ht="23.25" customHeight="1">
      <c r="A72" s="160"/>
      <c r="B72" s="125"/>
      <c r="C72" s="125"/>
      <c r="D72" s="125"/>
      <c r="E72" s="125"/>
      <c r="F72" s="125"/>
      <c r="G72" s="125"/>
      <c r="H72" s="125"/>
      <c r="I72" s="125"/>
      <c r="J72" s="125"/>
      <c r="K72" s="125"/>
      <c r="L72" s="125"/>
      <c r="M72" s="125"/>
      <c r="N72" s="125"/>
      <c r="O72" s="125"/>
      <c r="P72" s="125"/>
    </row>
    <row r="73" spans="1:16" ht="16.5">
      <c r="A73" s="444" t="s">
        <v>1120</v>
      </c>
      <c r="B73" s="445"/>
      <c r="C73" s="445"/>
      <c r="D73" s="445"/>
      <c r="E73" s="445"/>
      <c r="F73" s="445"/>
      <c r="G73" s="445"/>
      <c r="H73" s="445"/>
      <c r="I73" s="445"/>
      <c r="J73" s="445"/>
      <c r="K73" s="445"/>
      <c r="L73" s="445"/>
      <c r="M73" s="445"/>
      <c r="N73" s="445"/>
      <c r="O73" s="445"/>
      <c r="P73" s="445"/>
    </row>
    <row r="74" spans="1:16">
      <c r="A74" s="125"/>
      <c r="B74" s="125" t="s">
        <v>1116</v>
      </c>
      <c r="C74" s="125">
        <v>0.10714285714285714</v>
      </c>
      <c r="D74" s="125"/>
      <c r="E74" s="125"/>
      <c r="F74" s="125"/>
      <c r="G74" s="125"/>
      <c r="H74" s="125"/>
      <c r="I74" s="125"/>
      <c r="J74" s="125"/>
      <c r="K74" s="125"/>
      <c r="L74" s="125"/>
      <c r="M74" s="125"/>
      <c r="N74" s="125"/>
      <c r="O74" s="125"/>
      <c r="P74" s="125"/>
    </row>
    <row r="75" spans="1:16">
      <c r="A75" s="125"/>
      <c r="B75" s="125" t="s">
        <v>1117</v>
      </c>
      <c r="C75" s="125">
        <v>0.7678571428571429</v>
      </c>
      <c r="D75" s="125"/>
      <c r="E75" s="125"/>
      <c r="F75" s="125"/>
      <c r="G75" s="125"/>
      <c r="H75" s="125"/>
      <c r="I75" s="125"/>
      <c r="J75" s="125"/>
      <c r="K75" s="125"/>
      <c r="L75" s="125"/>
      <c r="M75" s="125"/>
      <c r="N75" s="125"/>
      <c r="O75" s="125"/>
      <c r="P75" s="125"/>
    </row>
    <row r="76" spans="1:16">
      <c r="A76" s="125"/>
      <c r="B76" s="125" t="s">
        <v>1118</v>
      </c>
      <c r="C76" s="125">
        <v>5.3571428571428568E-2</v>
      </c>
      <c r="D76" s="125"/>
      <c r="E76" s="125"/>
      <c r="F76" s="125"/>
      <c r="G76" s="125"/>
      <c r="H76" s="125"/>
      <c r="I76" s="125"/>
      <c r="J76" s="125"/>
      <c r="K76" s="125"/>
      <c r="L76" s="125"/>
      <c r="M76" s="125"/>
      <c r="N76" s="125"/>
      <c r="O76" s="125"/>
      <c r="P76" s="125"/>
    </row>
    <row r="77" spans="1:16">
      <c r="A77" s="125"/>
      <c r="B77" s="125" t="s">
        <v>1119</v>
      </c>
      <c r="C77" s="125">
        <v>7.1428571428571425E-2</v>
      </c>
      <c r="D77" s="125"/>
      <c r="E77" s="125"/>
      <c r="F77" s="125"/>
      <c r="G77" s="125"/>
      <c r="H77" s="125"/>
      <c r="I77" s="125"/>
      <c r="J77" s="125"/>
      <c r="K77" s="125"/>
      <c r="L77" s="125"/>
      <c r="M77" s="125"/>
      <c r="N77" s="125"/>
      <c r="O77" s="125"/>
      <c r="P77" s="125"/>
    </row>
    <row r="78" spans="1:16">
      <c r="A78" s="125"/>
      <c r="B78" s="125" t="s">
        <v>391</v>
      </c>
      <c r="C78" s="125">
        <v>0</v>
      </c>
      <c r="D78" s="125"/>
      <c r="E78" s="125"/>
      <c r="F78" s="125"/>
      <c r="G78" s="125"/>
      <c r="H78" s="125"/>
      <c r="I78" s="125"/>
      <c r="J78" s="125"/>
      <c r="K78" s="125"/>
      <c r="L78" s="125"/>
      <c r="M78" s="125"/>
      <c r="N78" s="125"/>
      <c r="O78" s="125"/>
      <c r="P78" s="125"/>
    </row>
    <row r="79" spans="1:16">
      <c r="A79" s="125"/>
      <c r="B79" s="125"/>
      <c r="C79" s="125"/>
      <c r="D79" s="125"/>
      <c r="E79" s="125"/>
      <c r="F79" s="125"/>
      <c r="G79" s="125"/>
      <c r="H79" s="125"/>
      <c r="I79" s="125"/>
      <c r="J79" s="125"/>
      <c r="K79" s="125"/>
      <c r="L79" s="125"/>
      <c r="M79" s="125"/>
      <c r="N79" s="125"/>
      <c r="O79" s="125"/>
      <c r="P79" s="125"/>
    </row>
    <row r="80" spans="1:16">
      <c r="A80" s="125"/>
      <c r="B80" s="125"/>
      <c r="C80" s="125"/>
      <c r="D80" s="125"/>
      <c r="E80" s="125"/>
      <c r="F80" s="125"/>
      <c r="G80" s="125"/>
      <c r="H80" s="125"/>
      <c r="I80" s="125"/>
      <c r="J80" s="125"/>
      <c r="K80" s="125"/>
      <c r="L80" s="125"/>
      <c r="M80" s="125"/>
      <c r="N80" s="125"/>
      <c r="O80" s="125"/>
      <c r="P80" s="125"/>
    </row>
    <row r="81" spans="1:16">
      <c r="A81" s="125"/>
      <c r="B81" s="125"/>
      <c r="C81" s="125"/>
      <c r="D81" s="125"/>
      <c r="E81" s="125"/>
      <c r="F81" s="125"/>
      <c r="G81" s="125"/>
      <c r="H81" s="125"/>
      <c r="I81" s="125"/>
      <c r="J81" s="125"/>
      <c r="K81" s="125"/>
      <c r="L81" s="125"/>
      <c r="M81" s="125"/>
      <c r="N81" s="125"/>
      <c r="O81" s="125"/>
      <c r="P81" s="125"/>
    </row>
    <row r="82" spans="1:16">
      <c r="A82" s="125"/>
      <c r="B82" s="125"/>
      <c r="C82" s="125"/>
      <c r="D82" s="125"/>
      <c r="E82" s="125"/>
      <c r="F82" s="125"/>
      <c r="G82" s="125"/>
      <c r="H82" s="125"/>
      <c r="I82" s="125"/>
      <c r="J82" s="125"/>
      <c r="K82" s="125"/>
      <c r="L82" s="125"/>
      <c r="M82" s="125"/>
      <c r="N82" s="125"/>
      <c r="O82" s="125"/>
      <c r="P82" s="125"/>
    </row>
    <row r="83" spans="1:16">
      <c r="A83" s="125"/>
      <c r="B83" s="125"/>
      <c r="C83" s="125"/>
      <c r="D83" s="125"/>
      <c r="E83" s="125"/>
      <c r="F83" s="125"/>
      <c r="G83" s="125"/>
      <c r="H83" s="125"/>
      <c r="I83" s="125"/>
      <c r="J83" s="125"/>
      <c r="K83" s="125"/>
      <c r="L83" s="125"/>
      <c r="M83" s="125"/>
      <c r="N83" s="125"/>
      <c r="O83" s="125"/>
      <c r="P83" s="125"/>
    </row>
    <row r="84" spans="1:16">
      <c r="A84" s="125"/>
      <c r="B84" s="125"/>
      <c r="C84" s="125"/>
      <c r="D84" s="125"/>
      <c r="E84" s="125"/>
      <c r="F84" s="125"/>
      <c r="G84" s="125"/>
      <c r="H84" s="125"/>
      <c r="I84" s="125"/>
      <c r="J84" s="125"/>
      <c r="K84" s="125"/>
      <c r="L84" s="125"/>
      <c r="M84" s="125"/>
      <c r="N84" s="125"/>
      <c r="O84" s="125"/>
      <c r="P84" s="125"/>
    </row>
    <row r="85" spans="1:16">
      <c r="A85" s="125"/>
      <c r="B85" s="125"/>
      <c r="C85" s="125"/>
      <c r="D85" s="125"/>
      <c r="E85" s="125"/>
      <c r="F85" s="125"/>
      <c r="G85" s="125"/>
      <c r="H85" s="125"/>
      <c r="I85" s="125"/>
      <c r="J85" s="125"/>
      <c r="K85" s="125"/>
      <c r="L85" s="125"/>
      <c r="M85" s="125"/>
      <c r="N85" s="125"/>
      <c r="O85" s="125"/>
      <c r="P85" s="125"/>
    </row>
    <row r="86" spans="1:16">
      <c r="A86" s="125"/>
      <c r="B86" s="125"/>
      <c r="C86" s="125"/>
      <c r="D86" s="125"/>
      <c r="E86" s="125"/>
      <c r="F86" s="125"/>
      <c r="G86" s="125"/>
      <c r="H86" s="125"/>
      <c r="I86" s="125"/>
      <c r="J86" s="125"/>
      <c r="K86" s="125"/>
      <c r="L86" s="125"/>
      <c r="M86" s="125"/>
      <c r="N86" s="125"/>
      <c r="O86" s="125"/>
      <c r="P86" s="125"/>
    </row>
    <row r="87" spans="1:16">
      <c r="A87" s="125"/>
      <c r="B87" s="125"/>
      <c r="C87" s="125"/>
      <c r="D87" s="125"/>
      <c r="E87" s="125"/>
      <c r="F87" s="125"/>
      <c r="G87" s="125"/>
      <c r="H87" s="125"/>
      <c r="I87" s="125"/>
      <c r="J87" s="125"/>
      <c r="K87" s="125"/>
      <c r="L87" s="125"/>
      <c r="M87" s="125"/>
      <c r="N87" s="125"/>
      <c r="O87" s="125"/>
      <c r="P87" s="125"/>
    </row>
    <row r="88" spans="1:16">
      <c r="A88" s="125"/>
      <c r="B88" s="125"/>
      <c r="C88" s="125"/>
      <c r="D88" s="125"/>
      <c r="E88" s="125"/>
      <c r="F88" s="125"/>
      <c r="G88" s="125"/>
      <c r="H88" s="125"/>
      <c r="I88" s="125"/>
      <c r="J88" s="125"/>
      <c r="K88" s="125"/>
      <c r="L88" s="125"/>
      <c r="M88" s="125"/>
      <c r="N88" s="125"/>
      <c r="O88" s="125"/>
      <c r="P88" s="125"/>
    </row>
    <row r="89" spans="1:16">
      <c r="A89" s="125"/>
      <c r="B89" s="125"/>
      <c r="C89" s="125"/>
      <c r="D89" s="125"/>
      <c r="E89" s="125"/>
      <c r="F89" s="125"/>
      <c r="G89" s="125"/>
      <c r="H89" s="125"/>
      <c r="I89" s="125"/>
      <c r="J89" s="125"/>
      <c r="K89" s="125"/>
      <c r="L89" s="125"/>
      <c r="M89" s="125"/>
      <c r="N89" s="125"/>
      <c r="O89" s="125"/>
      <c r="P89" s="125"/>
    </row>
    <row r="90" spans="1:16">
      <c r="A90" s="125"/>
      <c r="B90" s="125"/>
      <c r="C90" s="125"/>
      <c r="D90" s="125"/>
      <c r="E90" s="125"/>
      <c r="F90" s="125"/>
      <c r="G90" s="125"/>
      <c r="H90" s="125"/>
      <c r="I90" s="125"/>
      <c r="J90" s="125"/>
      <c r="K90" s="125"/>
      <c r="L90" s="125"/>
      <c r="M90" s="125"/>
      <c r="N90" s="125"/>
      <c r="O90" s="125"/>
      <c r="P90" s="125"/>
    </row>
    <row r="91" spans="1:16">
      <c r="A91" s="125"/>
      <c r="B91" s="125"/>
      <c r="C91" s="125"/>
      <c r="D91" s="125"/>
      <c r="E91" s="125"/>
      <c r="F91" s="125"/>
      <c r="G91" s="125"/>
      <c r="H91" s="125"/>
      <c r="I91" s="125"/>
      <c r="J91" s="125"/>
      <c r="K91" s="125"/>
      <c r="L91" s="125"/>
      <c r="M91" s="125"/>
      <c r="N91" s="125"/>
      <c r="O91" s="125"/>
      <c r="P91" s="125"/>
    </row>
    <row r="92" spans="1:16">
      <c r="A92" s="125"/>
      <c r="B92" s="125"/>
      <c r="C92" s="125"/>
      <c r="D92" s="125"/>
      <c r="E92" s="125"/>
      <c r="F92" s="125"/>
      <c r="G92" s="125"/>
      <c r="H92" s="125"/>
      <c r="I92" s="125"/>
      <c r="J92" s="125"/>
      <c r="K92" s="125"/>
      <c r="L92" s="125"/>
      <c r="M92" s="125"/>
      <c r="N92" s="125"/>
      <c r="O92" s="125"/>
      <c r="P92" s="125"/>
    </row>
    <row r="93" spans="1:16">
      <c r="A93" s="125"/>
      <c r="B93" s="125"/>
      <c r="C93" s="125"/>
      <c r="D93" s="125"/>
      <c r="E93" s="125"/>
      <c r="F93" s="125"/>
      <c r="G93" s="125"/>
      <c r="H93" s="125"/>
      <c r="I93" s="125"/>
      <c r="J93" s="125"/>
      <c r="K93" s="125"/>
      <c r="L93" s="125"/>
      <c r="M93" s="125"/>
      <c r="N93" s="125"/>
      <c r="O93" s="125"/>
      <c r="P93" s="125"/>
    </row>
  </sheetData>
  <sheetProtection algorithmName="SHA-512" hashValue="JUQae/EO0p4AvFVMFUcHrtcYUPnV0nnJFWkTIGKOFYCcUugqTzk5Cdn4XlYlLf1GgdWjmyJVjoECJxLdOMh2vQ==" saltValue="EfZIgIoE6sobDvR5xdhaXQ==" spinCount="100000" sheet="1" objects="1" scenarios="1"/>
  <mergeCells count="32">
    <mergeCell ref="A2:P2"/>
    <mergeCell ref="A4:P4"/>
    <mergeCell ref="A5:I5"/>
    <mergeCell ref="A6:P6"/>
    <mergeCell ref="A7:I7"/>
    <mergeCell ref="J7:P7"/>
    <mergeCell ref="A18:P18"/>
    <mergeCell ref="A8:I8"/>
    <mergeCell ref="J8:P8"/>
    <mergeCell ref="A9:P9"/>
    <mergeCell ref="A10:P10"/>
    <mergeCell ref="A11:G11"/>
    <mergeCell ref="A12:G12"/>
    <mergeCell ref="H12:L12"/>
    <mergeCell ref="M12:P12"/>
    <mergeCell ref="A14:P14"/>
    <mergeCell ref="A15:P15"/>
    <mergeCell ref="A16:P16"/>
    <mergeCell ref="A13:N13"/>
    <mergeCell ref="A17:P17"/>
    <mergeCell ref="A73:P73"/>
    <mergeCell ref="A19:P19"/>
    <mergeCell ref="A20:P20"/>
    <mergeCell ref="A21:P21"/>
    <mergeCell ref="A22:P22"/>
    <mergeCell ref="A23:P23"/>
    <mergeCell ref="A24:P24"/>
    <mergeCell ref="A25:P25"/>
    <mergeCell ref="A26:P26"/>
    <mergeCell ref="A27:P27"/>
    <mergeCell ref="A50:P50"/>
    <mergeCell ref="A71:P71"/>
  </mergeCells>
  <pageMargins left="0.7" right="0.7" top="0.75" bottom="0.75" header="0.3" footer="0.3"/>
  <pageSetup fitToHeight="0" orientation="portrait" r:id="rId1"/>
  <headerFooter>
    <oddFooter>&amp;C&amp;"-,Bold"&amp;K74993DCopyright 2023 Better Buying™ * info@betterbuying * www.betterbuying.org</oddFooter>
  </headerFooter>
  <drawing r:id="rId2"/>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4C63-1D89-48C5-BDA8-B92E7A68761C}">
  <sheetPr>
    <pageSetUpPr fitToPage="1"/>
  </sheetPr>
  <dimension ref="A1:P366"/>
  <sheetViews>
    <sheetView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c r="A1" s="123"/>
      <c r="B1" s="8"/>
      <c r="C1" s="9"/>
      <c r="D1" s="9"/>
      <c r="E1" s="9"/>
      <c r="F1" s="9"/>
      <c r="G1" s="9"/>
      <c r="H1" s="9"/>
      <c r="I1" s="9"/>
      <c r="J1" s="9"/>
      <c r="K1" s="9"/>
      <c r="L1" s="9"/>
      <c r="M1" s="9"/>
      <c r="N1" s="9"/>
      <c r="O1" s="9"/>
      <c r="P1" s="9"/>
    </row>
    <row r="2" spans="1:16" ht="23.25">
      <c r="A2" s="398" t="s">
        <v>681</v>
      </c>
      <c r="B2" s="398"/>
      <c r="C2" s="398"/>
      <c r="D2" s="398"/>
      <c r="E2" s="398"/>
      <c r="F2" s="398"/>
      <c r="G2" s="398"/>
      <c r="H2" s="398"/>
      <c r="I2" s="398"/>
      <c r="J2" s="398"/>
      <c r="K2" s="398"/>
      <c r="L2" s="398"/>
      <c r="M2" s="398"/>
      <c r="N2" s="398"/>
      <c r="O2" s="398"/>
      <c r="P2" s="398"/>
    </row>
    <row r="4" spans="1:16" ht="23.25" customHeight="1">
      <c r="A4" s="487" t="s">
        <v>682</v>
      </c>
      <c r="B4" s="456"/>
      <c r="C4" s="456"/>
      <c r="D4" s="456"/>
      <c r="E4" s="456"/>
      <c r="F4" s="456"/>
      <c r="G4" s="456"/>
      <c r="H4" s="456"/>
      <c r="I4" s="456"/>
      <c r="J4" s="456"/>
      <c r="K4" s="456"/>
      <c r="L4" s="456"/>
      <c r="M4" s="456"/>
      <c r="N4" s="456"/>
      <c r="O4" s="456"/>
      <c r="P4" s="488"/>
    </row>
    <row r="5" spans="1:16" ht="18.75">
      <c r="A5" s="126"/>
      <c r="B5" s="127"/>
      <c r="C5" s="127"/>
      <c r="D5" s="127"/>
      <c r="E5" s="127"/>
      <c r="F5" s="127"/>
      <c r="G5" s="127"/>
      <c r="H5" s="127"/>
      <c r="I5" s="127"/>
      <c r="J5" s="127"/>
      <c r="K5" s="127"/>
      <c r="L5" s="127"/>
      <c r="M5" s="127"/>
      <c r="N5" s="127"/>
      <c r="O5" s="127"/>
      <c r="P5" s="129"/>
    </row>
    <row r="6" spans="1:16" ht="37.5" customHeight="1">
      <c r="A6" s="484" t="s">
        <v>683</v>
      </c>
      <c r="B6" s="485"/>
      <c r="C6" s="485"/>
      <c r="D6" s="485"/>
      <c r="E6" s="485"/>
      <c r="F6" s="485"/>
      <c r="G6" s="485"/>
      <c r="H6" s="485"/>
      <c r="I6" s="485"/>
      <c r="J6" s="485"/>
      <c r="K6" s="485"/>
      <c r="L6" s="485"/>
      <c r="M6" s="485"/>
      <c r="N6" s="485"/>
      <c r="O6" s="485"/>
      <c r="P6" s="486"/>
    </row>
    <row r="7" spans="1:16" ht="18.75">
      <c r="A7" s="474" t="s">
        <v>1142</v>
      </c>
      <c r="B7" s="475"/>
      <c r="C7" s="475"/>
      <c r="D7" s="475"/>
      <c r="E7" s="475"/>
      <c r="F7" s="475"/>
      <c r="G7" s="475"/>
      <c r="H7" s="475"/>
      <c r="I7" s="475"/>
      <c r="J7" s="475"/>
      <c r="K7" s="475"/>
      <c r="L7" s="475"/>
      <c r="M7" s="475"/>
      <c r="N7" s="475"/>
      <c r="O7" s="475"/>
      <c r="P7" s="476"/>
    </row>
    <row r="8" spans="1:16" ht="165" customHeight="1">
      <c r="A8" s="477" t="s">
        <v>684</v>
      </c>
      <c r="B8" s="478"/>
      <c r="C8" s="478"/>
      <c r="D8" s="478"/>
      <c r="E8" s="478"/>
      <c r="F8" s="478"/>
      <c r="G8" s="478"/>
      <c r="H8" s="478"/>
      <c r="I8" s="478"/>
      <c r="J8" s="478"/>
      <c r="K8" s="478"/>
      <c r="L8" s="479"/>
      <c r="M8" s="480"/>
      <c r="N8" s="481"/>
      <c r="O8" s="481"/>
      <c r="P8" s="482"/>
    </row>
    <row r="9" spans="1:16" ht="15" customHeight="1">
      <c r="A9" s="477" t="s">
        <v>685</v>
      </c>
      <c r="B9" s="478"/>
      <c r="C9" s="478"/>
      <c r="D9" s="478"/>
      <c r="E9" s="478"/>
      <c r="F9" s="478"/>
      <c r="G9" s="478"/>
      <c r="H9" s="478"/>
      <c r="I9" s="478"/>
      <c r="J9" s="478"/>
      <c r="K9" s="478"/>
      <c r="L9" s="479"/>
      <c r="M9" s="480"/>
      <c r="N9" s="481"/>
      <c r="O9" s="481"/>
      <c r="P9" s="482"/>
    </row>
    <row r="10" spans="1:16" ht="15" customHeight="1">
      <c r="A10" s="477" t="s">
        <v>686</v>
      </c>
      <c r="B10" s="478"/>
      <c r="C10" s="478"/>
      <c r="D10" s="478"/>
      <c r="E10" s="478"/>
      <c r="F10" s="478"/>
      <c r="G10" s="478"/>
      <c r="H10" s="478"/>
      <c r="I10" s="478"/>
      <c r="J10" s="478"/>
      <c r="K10" s="478"/>
      <c r="L10" s="479"/>
      <c r="M10" s="480"/>
      <c r="N10" s="481"/>
      <c r="O10" s="481"/>
      <c r="P10" s="482"/>
    </row>
    <row r="11" spans="1:16" ht="60" customHeight="1">
      <c r="A11" s="477" t="s">
        <v>687</v>
      </c>
      <c r="B11" s="478"/>
      <c r="C11" s="478"/>
      <c r="D11" s="478"/>
      <c r="E11" s="478"/>
      <c r="F11" s="478"/>
      <c r="G11" s="478"/>
      <c r="H11" s="478"/>
      <c r="I11" s="478"/>
      <c r="J11" s="478"/>
      <c r="K11" s="478"/>
      <c r="L11" s="479"/>
      <c r="M11" s="480"/>
      <c r="N11" s="481"/>
      <c r="O11" s="481"/>
      <c r="P11" s="482"/>
    </row>
    <row r="12" spans="1:16" ht="15" customHeight="1">
      <c r="A12" s="477" t="s">
        <v>688</v>
      </c>
      <c r="B12" s="478"/>
      <c r="C12" s="478"/>
      <c r="D12" s="478"/>
      <c r="E12" s="478"/>
      <c r="F12" s="478"/>
      <c r="G12" s="478"/>
      <c r="H12" s="478"/>
      <c r="I12" s="478"/>
      <c r="J12" s="478"/>
      <c r="K12" s="478"/>
      <c r="L12" s="479"/>
      <c r="M12" s="480"/>
      <c r="N12" s="481"/>
      <c r="O12" s="481"/>
      <c r="P12" s="482"/>
    </row>
    <row r="13" spans="1:16" ht="15" customHeight="1">
      <c r="A13" s="477" t="s">
        <v>689</v>
      </c>
      <c r="B13" s="478"/>
      <c r="C13" s="478"/>
      <c r="D13" s="478"/>
      <c r="E13" s="478"/>
      <c r="F13" s="478"/>
      <c r="G13" s="478"/>
      <c r="H13" s="478"/>
      <c r="I13" s="478"/>
      <c r="J13" s="478"/>
      <c r="K13" s="478"/>
      <c r="L13" s="479"/>
      <c r="M13" s="480"/>
      <c r="N13" s="481"/>
      <c r="O13" s="481"/>
      <c r="P13" s="482"/>
    </row>
    <row r="14" spans="1:16" ht="15" customHeight="1">
      <c r="A14" s="477" t="s">
        <v>690</v>
      </c>
      <c r="B14" s="478"/>
      <c r="C14" s="478"/>
      <c r="D14" s="478"/>
      <c r="E14" s="478"/>
      <c r="F14" s="478"/>
      <c r="G14" s="478"/>
      <c r="H14" s="478"/>
      <c r="I14" s="478"/>
      <c r="J14" s="478"/>
      <c r="K14" s="478"/>
      <c r="L14" s="479"/>
      <c r="M14" s="480"/>
      <c r="N14" s="481"/>
      <c r="O14" s="481"/>
      <c r="P14" s="482"/>
    </row>
    <row r="15" spans="1:16" ht="45" customHeight="1">
      <c r="A15" s="477" t="s">
        <v>691</v>
      </c>
      <c r="B15" s="478"/>
      <c r="C15" s="478"/>
      <c r="D15" s="478"/>
      <c r="E15" s="478"/>
      <c r="F15" s="478"/>
      <c r="G15" s="478"/>
      <c r="H15" s="478"/>
      <c r="I15" s="478"/>
      <c r="J15" s="478"/>
      <c r="K15" s="478"/>
      <c r="L15" s="479"/>
      <c r="M15" s="480"/>
      <c r="N15" s="481"/>
      <c r="O15" s="481"/>
      <c r="P15" s="482"/>
    </row>
    <row r="16" spans="1:16" ht="45" customHeight="1">
      <c r="A16" s="477" t="s">
        <v>692</v>
      </c>
      <c r="B16" s="478"/>
      <c r="C16" s="478"/>
      <c r="D16" s="478"/>
      <c r="E16" s="478"/>
      <c r="F16" s="478"/>
      <c r="G16" s="478"/>
      <c r="H16" s="478"/>
      <c r="I16" s="478"/>
      <c r="J16" s="478"/>
      <c r="K16" s="478"/>
      <c r="L16" s="479"/>
      <c r="M16" s="480"/>
      <c r="N16" s="481"/>
      <c r="O16" s="481"/>
      <c r="P16" s="482"/>
    </row>
    <row r="17" spans="1:16" ht="30" customHeight="1">
      <c r="A17" s="477" t="s">
        <v>693</v>
      </c>
      <c r="B17" s="478"/>
      <c r="C17" s="478"/>
      <c r="D17" s="478"/>
      <c r="E17" s="478"/>
      <c r="F17" s="478"/>
      <c r="G17" s="478"/>
      <c r="H17" s="478"/>
      <c r="I17" s="478"/>
      <c r="J17" s="478"/>
      <c r="K17" s="478"/>
      <c r="L17" s="479"/>
      <c r="M17" s="480"/>
      <c r="N17" s="481"/>
      <c r="O17" s="481"/>
      <c r="P17" s="482"/>
    </row>
    <row r="18" spans="1:16" ht="60" customHeight="1">
      <c r="A18" s="477" t="s">
        <v>694</v>
      </c>
      <c r="B18" s="478"/>
      <c r="C18" s="478"/>
      <c r="D18" s="478"/>
      <c r="E18" s="478"/>
      <c r="F18" s="478"/>
      <c r="G18" s="478"/>
      <c r="H18" s="478"/>
      <c r="I18" s="478"/>
      <c r="J18" s="478"/>
      <c r="K18" s="478"/>
      <c r="L18" s="479"/>
      <c r="M18" s="480"/>
      <c r="N18" s="481"/>
      <c r="O18" s="481"/>
      <c r="P18" s="482"/>
    </row>
    <row r="19" spans="1:16" ht="15" customHeight="1">
      <c r="A19" s="477" t="s">
        <v>695</v>
      </c>
      <c r="B19" s="478"/>
      <c r="C19" s="478"/>
      <c r="D19" s="478"/>
      <c r="E19" s="478"/>
      <c r="F19" s="478"/>
      <c r="G19" s="478"/>
      <c r="H19" s="478"/>
      <c r="I19" s="478"/>
      <c r="J19" s="478"/>
      <c r="K19" s="478"/>
      <c r="L19" s="479"/>
      <c r="M19" s="480"/>
      <c r="N19" s="481"/>
      <c r="O19" s="481"/>
      <c r="P19" s="482"/>
    </row>
    <row r="20" spans="1:16" ht="30" customHeight="1">
      <c r="A20" s="477" t="s">
        <v>696</v>
      </c>
      <c r="B20" s="478"/>
      <c r="C20" s="478"/>
      <c r="D20" s="478"/>
      <c r="E20" s="478"/>
      <c r="F20" s="478"/>
      <c r="G20" s="478"/>
      <c r="H20" s="478"/>
      <c r="I20" s="478"/>
      <c r="J20" s="478"/>
      <c r="K20" s="478"/>
      <c r="L20" s="479"/>
      <c r="M20" s="480"/>
      <c r="N20" s="481"/>
      <c r="O20" s="481"/>
      <c r="P20" s="482"/>
    </row>
    <row r="21" spans="1:16" ht="30" customHeight="1">
      <c r="A21" s="477" t="s">
        <v>697</v>
      </c>
      <c r="B21" s="478"/>
      <c r="C21" s="478"/>
      <c r="D21" s="478"/>
      <c r="E21" s="478"/>
      <c r="F21" s="478"/>
      <c r="G21" s="478"/>
      <c r="H21" s="478"/>
      <c r="I21" s="478"/>
      <c r="J21" s="478"/>
      <c r="K21" s="478"/>
      <c r="L21" s="479"/>
      <c r="M21" s="480"/>
      <c r="N21" s="481"/>
      <c r="O21" s="481"/>
      <c r="P21" s="482"/>
    </row>
    <row r="22" spans="1:16" ht="15" customHeight="1">
      <c r="A22" s="477" t="s">
        <v>698</v>
      </c>
      <c r="B22" s="478"/>
      <c r="C22" s="478"/>
      <c r="D22" s="478"/>
      <c r="E22" s="478"/>
      <c r="F22" s="478"/>
      <c r="G22" s="478"/>
      <c r="H22" s="478"/>
      <c r="I22" s="478"/>
      <c r="J22" s="478"/>
      <c r="K22" s="478"/>
      <c r="L22" s="479"/>
      <c r="M22" s="480"/>
      <c r="N22" s="481"/>
      <c r="O22" s="481"/>
      <c r="P22" s="482"/>
    </row>
    <row r="23" spans="1:16" ht="15" customHeight="1">
      <c r="A23" s="477" t="s">
        <v>699</v>
      </c>
      <c r="B23" s="478"/>
      <c r="C23" s="478"/>
      <c r="D23" s="478"/>
      <c r="E23" s="478"/>
      <c r="F23" s="478"/>
      <c r="G23" s="478"/>
      <c r="H23" s="478"/>
      <c r="I23" s="478"/>
      <c r="J23" s="478"/>
      <c r="K23" s="478"/>
      <c r="L23" s="479"/>
      <c r="M23" s="480"/>
      <c r="N23" s="481"/>
      <c r="O23" s="481"/>
      <c r="P23" s="482"/>
    </row>
    <row r="24" spans="1:16" ht="15" customHeight="1">
      <c r="A24" s="477" t="s">
        <v>700</v>
      </c>
      <c r="B24" s="478"/>
      <c r="C24" s="478"/>
      <c r="D24" s="478"/>
      <c r="E24" s="478"/>
      <c r="F24" s="478"/>
      <c r="G24" s="478"/>
      <c r="H24" s="478"/>
      <c r="I24" s="478"/>
      <c r="J24" s="478"/>
      <c r="K24" s="478"/>
      <c r="L24" s="479"/>
      <c r="M24" s="480"/>
      <c r="N24" s="481"/>
      <c r="O24" s="481"/>
      <c r="P24" s="482"/>
    </row>
    <row r="25" spans="1:16" ht="15" customHeight="1">
      <c r="A25" s="477" t="s">
        <v>701</v>
      </c>
      <c r="B25" s="478"/>
      <c r="C25" s="478"/>
      <c r="D25" s="478"/>
      <c r="E25" s="478"/>
      <c r="F25" s="478"/>
      <c r="G25" s="478"/>
      <c r="H25" s="478"/>
      <c r="I25" s="478"/>
      <c r="J25" s="478"/>
      <c r="K25" s="478"/>
      <c r="L25" s="479"/>
      <c r="M25" s="480"/>
      <c r="N25" s="481"/>
      <c r="O25" s="481"/>
      <c r="P25" s="482"/>
    </row>
    <row r="26" spans="1:16" ht="30" customHeight="1">
      <c r="A26" s="477" t="s">
        <v>702</v>
      </c>
      <c r="B26" s="478"/>
      <c r="C26" s="478"/>
      <c r="D26" s="478"/>
      <c r="E26" s="478"/>
      <c r="F26" s="478"/>
      <c r="G26" s="478"/>
      <c r="H26" s="478"/>
      <c r="I26" s="478"/>
      <c r="J26" s="478"/>
      <c r="K26" s="478"/>
      <c r="L26" s="479"/>
      <c r="M26" s="480"/>
      <c r="N26" s="481"/>
      <c r="O26" s="481"/>
      <c r="P26" s="482"/>
    </row>
    <row r="27" spans="1:16" ht="15" customHeight="1">
      <c r="A27" s="477" t="s">
        <v>703</v>
      </c>
      <c r="B27" s="478"/>
      <c r="C27" s="478"/>
      <c r="D27" s="478"/>
      <c r="E27" s="478"/>
      <c r="F27" s="478"/>
      <c r="G27" s="478"/>
      <c r="H27" s="478"/>
      <c r="I27" s="478"/>
      <c r="J27" s="478"/>
      <c r="K27" s="478"/>
      <c r="L27" s="479"/>
      <c r="M27" s="480"/>
      <c r="N27" s="481"/>
      <c r="O27" s="481"/>
      <c r="P27" s="482"/>
    </row>
    <row r="28" spans="1:16" ht="15" customHeight="1">
      <c r="A28" s="477" t="s">
        <v>686</v>
      </c>
      <c r="B28" s="478"/>
      <c r="C28" s="478"/>
      <c r="D28" s="478"/>
      <c r="E28" s="478"/>
      <c r="F28" s="478"/>
      <c r="G28" s="478"/>
      <c r="H28" s="478"/>
      <c r="I28" s="478"/>
      <c r="J28" s="478"/>
      <c r="K28" s="478"/>
      <c r="L28" s="479"/>
      <c r="M28" s="480"/>
      <c r="N28" s="481"/>
      <c r="O28" s="481"/>
      <c r="P28" s="482"/>
    </row>
    <row r="29" spans="1:16" ht="30" customHeight="1">
      <c r="A29" s="477" t="s">
        <v>704</v>
      </c>
      <c r="B29" s="478"/>
      <c r="C29" s="478"/>
      <c r="D29" s="478"/>
      <c r="E29" s="478"/>
      <c r="F29" s="478"/>
      <c r="G29" s="478"/>
      <c r="H29" s="478"/>
      <c r="I29" s="478"/>
      <c r="J29" s="478"/>
      <c r="K29" s="478"/>
      <c r="L29" s="479"/>
      <c r="M29" s="480"/>
      <c r="N29" s="481"/>
      <c r="O29" s="481"/>
      <c r="P29" s="482"/>
    </row>
    <row r="30" spans="1:16" ht="15" customHeight="1">
      <c r="A30" s="477" t="s">
        <v>705</v>
      </c>
      <c r="B30" s="478"/>
      <c r="C30" s="478"/>
      <c r="D30" s="478"/>
      <c r="E30" s="478"/>
      <c r="F30" s="478"/>
      <c r="G30" s="478"/>
      <c r="H30" s="478"/>
      <c r="I30" s="478"/>
      <c r="J30" s="478"/>
      <c r="K30" s="478"/>
      <c r="L30" s="479"/>
      <c r="M30" s="480"/>
      <c r="N30" s="481"/>
      <c r="O30" s="481"/>
      <c r="P30" s="482"/>
    </row>
    <row r="31" spans="1:16" ht="30" customHeight="1">
      <c r="A31" s="477" t="s">
        <v>706</v>
      </c>
      <c r="B31" s="478"/>
      <c r="C31" s="478"/>
      <c r="D31" s="478"/>
      <c r="E31" s="478"/>
      <c r="F31" s="478"/>
      <c r="G31" s="478"/>
      <c r="H31" s="478"/>
      <c r="I31" s="478"/>
      <c r="J31" s="478"/>
      <c r="K31" s="478"/>
      <c r="L31" s="479"/>
      <c r="M31" s="480"/>
      <c r="N31" s="481"/>
      <c r="O31" s="481"/>
      <c r="P31" s="482"/>
    </row>
    <row r="32" spans="1:16" ht="15" customHeight="1">
      <c r="A32" s="477" t="s">
        <v>705</v>
      </c>
      <c r="B32" s="478"/>
      <c r="C32" s="478"/>
      <c r="D32" s="478"/>
      <c r="E32" s="478"/>
      <c r="F32" s="478"/>
      <c r="G32" s="478"/>
      <c r="H32" s="478"/>
      <c r="I32" s="478"/>
      <c r="J32" s="478"/>
      <c r="K32" s="478"/>
      <c r="L32" s="479"/>
      <c r="M32" s="480"/>
      <c r="N32" s="481"/>
      <c r="O32" s="481"/>
      <c r="P32" s="482"/>
    </row>
    <row r="33" spans="1:16" ht="15" customHeight="1">
      <c r="A33" s="477" t="s">
        <v>707</v>
      </c>
      <c r="B33" s="478"/>
      <c r="C33" s="478"/>
      <c r="D33" s="478"/>
      <c r="E33" s="478"/>
      <c r="F33" s="478"/>
      <c r="G33" s="478"/>
      <c r="H33" s="478"/>
      <c r="I33" s="478"/>
      <c r="J33" s="478"/>
      <c r="K33" s="478"/>
      <c r="L33" s="479"/>
      <c r="M33" s="480"/>
      <c r="N33" s="481"/>
      <c r="O33" s="481"/>
      <c r="P33" s="482"/>
    </row>
    <row r="34" spans="1:16">
      <c r="A34" s="131"/>
      <c r="B34" s="132"/>
      <c r="C34" s="132"/>
      <c r="D34" s="132"/>
      <c r="E34" s="132"/>
      <c r="F34" s="132"/>
      <c r="G34" s="132"/>
      <c r="H34" s="132"/>
      <c r="I34" s="132"/>
      <c r="J34" s="132"/>
      <c r="K34" s="132"/>
      <c r="L34" s="132"/>
      <c r="M34" s="132"/>
      <c r="N34" s="132"/>
      <c r="O34" s="132"/>
      <c r="P34" s="133"/>
    </row>
    <row r="35" spans="1:16" ht="23.25" customHeight="1">
      <c r="A35" s="487" t="s">
        <v>708</v>
      </c>
      <c r="B35" s="456"/>
      <c r="C35" s="456"/>
      <c r="D35" s="456"/>
      <c r="E35" s="456"/>
      <c r="F35" s="456"/>
      <c r="G35" s="456"/>
      <c r="H35" s="456"/>
      <c r="I35" s="456"/>
      <c r="J35" s="456"/>
      <c r="K35" s="456"/>
      <c r="L35" s="456"/>
      <c r="M35" s="456"/>
      <c r="N35" s="456"/>
      <c r="O35" s="456"/>
      <c r="P35" s="488"/>
    </row>
    <row r="36" spans="1:16" ht="18.75">
      <c r="A36" s="126"/>
      <c r="B36" s="127"/>
      <c r="C36" s="127"/>
      <c r="D36" s="127"/>
      <c r="E36" s="127"/>
      <c r="F36" s="127"/>
      <c r="G36" s="127"/>
      <c r="H36" s="127"/>
      <c r="I36" s="127"/>
      <c r="J36" s="127"/>
      <c r="K36" s="127"/>
      <c r="L36" s="127"/>
      <c r="M36" s="127"/>
      <c r="N36" s="127"/>
      <c r="O36" s="127"/>
      <c r="P36" s="129"/>
    </row>
    <row r="37" spans="1:16" ht="18.75" customHeight="1">
      <c r="A37" s="484" t="s">
        <v>709</v>
      </c>
      <c r="B37" s="485"/>
      <c r="C37" s="485"/>
      <c r="D37" s="485"/>
      <c r="E37" s="485"/>
      <c r="F37" s="485"/>
      <c r="G37" s="485"/>
      <c r="H37" s="485"/>
      <c r="I37" s="485"/>
      <c r="J37" s="485"/>
      <c r="K37" s="485"/>
      <c r="L37" s="485"/>
      <c r="M37" s="485"/>
      <c r="N37" s="485"/>
      <c r="O37" s="485"/>
      <c r="P37" s="486"/>
    </row>
    <row r="38" spans="1:16" ht="18.75">
      <c r="A38" s="474" t="s">
        <v>1134</v>
      </c>
      <c r="B38" s="475"/>
      <c r="C38" s="475"/>
      <c r="D38" s="475"/>
      <c r="E38" s="475"/>
      <c r="F38" s="475"/>
      <c r="G38" s="475"/>
      <c r="H38" s="475"/>
      <c r="I38" s="475"/>
      <c r="J38" s="475"/>
      <c r="K38" s="475"/>
      <c r="L38" s="475"/>
      <c r="M38" s="475"/>
      <c r="N38" s="475"/>
      <c r="O38" s="475"/>
      <c r="P38" s="476"/>
    </row>
    <row r="39" spans="1:16" ht="15" customHeight="1">
      <c r="A39" s="477" t="s">
        <v>710</v>
      </c>
      <c r="B39" s="478"/>
      <c r="C39" s="478"/>
      <c r="D39" s="478"/>
      <c r="E39" s="478"/>
      <c r="F39" s="478"/>
      <c r="G39" s="478"/>
      <c r="H39" s="478"/>
      <c r="I39" s="478"/>
      <c r="J39" s="478"/>
      <c r="K39" s="478"/>
      <c r="L39" s="479"/>
      <c r="M39" s="480"/>
      <c r="N39" s="481"/>
      <c r="O39" s="481"/>
      <c r="P39" s="482"/>
    </row>
    <row r="40" spans="1:16" ht="15" customHeight="1">
      <c r="A40" s="477" t="s">
        <v>711</v>
      </c>
      <c r="B40" s="478"/>
      <c r="C40" s="478"/>
      <c r="D40" s="478"/>
      <c r="E40" s="478"/>
      <c r="F40" s="478"/>
      <c r="G40" s="478"/>
      <c r="H40" s="478"/>
      <c r="I40" s="478"/>
      <c r="J40" s="478"/>
      <c r="K40" s="478"/>
      <c r="L40" s="479"/>
      <c r="M40" s="480"/>
      <c r="N40" s="481"/>
      <c r="O40" s="481"/>
      <c r="P40" s="482"/>
    </row>
    <row r="41" spans="1:16" ht="15" customHeight="1">
      <c r="A41" s="477" t="s">
        <v>712</v>
      </c>
      <c r="B41" s="478"/>
      <c r="C41" s="478"/>
      <c r="D41" s="478"/>
      <c r="E41" s="478"/>
      <c r="F41" s="478"/>
      <c r="G41" s="478"/>
      <c r="H41" s="478"/>
      <c r="I41" s="478"/>
      <c r="J41" s="478"/>
      <c r="K41" s="478"/>
      <c r="L41" s="479"/>
      <c r="M41" s="480"/>
      <c r="N41" s="481"/>
      <c r="O41" s="481"/>
      <c r="P41" s="482"/>
    </row>
    <row r="42" spans="1:16" ht="15" customHeight="1">
      <c r="A42" s="477" t="s">
        <v>713</v>
      </c>
      <c r="B42" s="478"/>
      <c r="C42" s="478"/>
      <c r="D42" s="478"/>
      <c r="E42" s="478"/>
      <c r="F42" s="478"/>
      <c r="G42" s="478"/>
      <c r="H42" s="478"/>
      <c r="I42" s="478"/>
      <c r="J42" s="478"/>
      <c r="K42" s="478"/>
      <c r="L42" s="479"/>
      <c r="M42" s="480"/>
      <c r="N42" s="481"/>
      <c r="O42" s="481"/>
      <c r="P42" s="482"/>
    </row>
    <row r="43" spans="1:16" ht="18.75">
      <c r="A43" s="126"/>
      <c r="B43" s="127"/>
      <c r="C43" s="127"/>
      <c r="D43" s="127"/>
      <c r="E43" s="127"/>
      <c r="F43" s="127"/>
      <c r="G43" s="127"/>
      <c r="H43" s="127"/>
      <c r="I43" s="127"/>
      <c r="J43" s="127"/>
      <c r="K43" s="127"/>
      <c r="L43" s="127"/>
      <c r="M43" s="127"/>
      <c r="N43" s="127"/>
      <c r="O43" s="127"/>
      <c r="P43" s="129"/>
    </row>
    <row r="44" spans="1:16" ht="18.75" customHeight="1">
      <c r="A44" s="484" t="s">
        <v>714</v>
      </c>
      <c r="B44" s="485"/>
      <c r="C44" s="485"/>
      <c r="D44" s="485"/>
      <c r="E44" s="485"/>
      <c r="F44" s="485"/>
      <c r="G44" s="485"/>
      <c r="H44" s="485"/>
      <c r="I44" s="485"/>
      <c r="J44" s="485"/>
      <c r="K44" s="485"/>
      <c r="L44" s="485"/>
      <c r="M44" s="485"/>
      <c r="N44" s="485"/>
      <c r="O44" s="485"/>
      <c r="P44" s="486"/>
    </row>
    <row r="45" spans="1:16" ht="18.75">
      <c r="A45" s="471" t="s">
        <v>1134</v>
      </c>
      <c r="B45" s="472"/>
      <c r="C45" s="472"/>
      <c r="D45" s="472"/>
      <c r="E45" s="472"/>
      <c r="F45" s="472"/>
      <c r="G45" s="472"/>
      <c r="H45" s="472"/>
      <c r="I45" s="472"/>
      <c r="J45" s="472"/>
      <c r="K45" s="472"/>
      <c r="L45" s="472"/>
      <c r="M45" s="472"/>
      <c r="N45" s="472"/>
      <c r="O45" s="472"/>
      <c r="P45" s="473"/>
    </row>
    <row r="46" spans="1:16">
      <c r="A46" s="134"/>
      <c r="P46" s="135"/>
    </row>
    <row r="47" spans="1:16" ht="18.75">
      <c r="A47" s="126"/>
      <c r="B47" s="127"/>
      <c r="C47" s="127"/>
      <c r="D47" s="127"/>
      <c r="E47" s="127"/>
      <c r="F47" s="127"/>
      <c r="G47" s="127"/>
      <c r="H47" s="127"/>
      <c r="I47" s="127"/>
      <c r="J47" s="127"/>
      <c r="K47" s="127"/>
      <c r="L47" s="127"/>
      <c r="M47" s="127"/>
      <c r="N47" s="127"/>
      <c r="O47" s="127"/>
      <c r="P47" s="129"/>
    </row>
    <row r="48" spans="1:16" ht="37.5" customHeight="1">
      <c r="A48" s="484" t="s">
        <v>715</v>
      </c>
      <c r="B48" s="485"/>
      <c r="C48" s="485"/>
      <c r="D48" s="485"/>
      <c r="E48" s="485"/>
      <c r="F48" s="485"/>
      <c r="G48" s="485"/>
      <c r="H48" s="485"/>
      <c r="I48" s="485"/>
      <c r="J48" s="485"/>
      <c r="K48" s="485"/>
      <c r="L48" s="485"/>
      <c r="M48" s="485"/>
      <c r="N48" s="485"/>
      <c r="O48" s="485"/>
      <c r="P48" s="486"/>
    </row>
    <row r="49" spans="1:16" ht="18.75">
      <c r="A49" s="474" t="s">
        <v>1135</v>
      </c>
      <c r="B49" s="475"/>
      <c r="C49" s="475"/>
      <c r="D49" s="475"/>
      <c r="E49" s="475"/>
      <c r="F49" s="475"/>
      <c r="G49" s="475"/>
      <c r="H49" s="475"/>
      <c r="I49" s="475"/>
      <c r="J49" s="475"/>
      <c r="K49" s="475"/>
      <c r="L49" s="475"/>
      <c r="M49" s="475"/>
      <c r="N49" s="475"/>
      <c r="O49" s="475"/>
      <c r="P49" s="476"/>
    </row>
    <row r="50" spans="1:16" ht="75" customHeight="1">
      <c r="A50" s="477" t="s">
        <v>716</v>
      </c>
      <c r="B50" s="478"/>
      <c r="C50" s="478"/>
      <c r="D50" s="478"/>
      <c r="E50" s="478"/>
      <c r="F50" s="478"/>
      <c r="G50" s="478"/>
      <c r="H50" s="478"/>
      <c r="I50" s="478"/>
      <c r="J50" s="478"/>
      <c r="K50" s="478"/>
      <c r="L50" s="479"/>
      <c r="M50" s="480"/>
      <c r="N50" s="481"/>
      <c r="O50" s="481"/>
      <c r="P50" s="482"/>
    </row>
    <row r="51" spans="1:16" ht="15" customHeight="1">
      <c r="A51" s="477" t="s">
        <v>717</v>
      </c>
      <c r="B51" s="478"/>
      <c r="C51" s="478"/>
      <c r="D51" s="478"/>
      <c r="E51" s="478"/>
      <c r="F51" s="478"/>
      <c r="G51" s="478"/>
      <c r="H51" s="478"/>
      <c r="I51" s="478"/>
      <c r="J51" s="478"/>
      <c r="K51" s="478"/>
      <c r="L51" s="479"/>
      <c r="M51" s="480"/>
      <c r="N51" s="481"/>
      <c r="O51" s="481"/>
      <c r="P51" s="482"/>
    </row>
    <row r="52" spans="1:16" ht="15" customHeight="1">
      <c r="A52" s="477" t="s">
        <v>686</v>
      </c>
      <c r="B52" s="478"/>
      <c r="C52" s="478"/>
      <c r="D52" s="478"/>
      <c r="E52" s="478"/>
      <c r="F52" s="478"/>
      <c r="G52" s="478"/>
      <c r="H52" s="478"/>
      <c r="I52" s="478"/>
      <c r="J52" s="478"/>
      <c r="K52" s="478"/>
      <c r="L52" s="479"/>
      <c r="M52" s="480"/>
      <c r="N52" s="481"/>
      <c r="O52" s="481"/>
      <c r="P52" s="482"/>
    </row>
    <row r="53" spans="1:16" ht="15" customHeight="1">
      <c r="A53" s="477" t="s">
        <v>718</v>
      </c>
      <c r="B53" s="478"/>
      <c r="C53" s="478"/>
      <c r="D53" s="478"/>
      <c r="E53" s="478"/>
      <c r="F53" s="478"/>
      <c r="G53" s="478"/>
      <c r="H53" s="478"/>
      <c r="I53" s="478"/>
      <c r="J53" s="478"/>
      <c r="K53" s="478"/>
      <c r="L53" s="479"/>
      <c r="M53" s="480"/>
      <c r="N53" s="481"/>
      <c r="O53" s="481"/>
      <c r="P53" s="482"/>
    </row>
    <row r="54" spans="1:16" ht="15" customHeight="1">
      <c r="A54" s="477" t="s">
        <v>688</v>
      </c>
      <c r="B54" s="478"/>
      <c r="C54" s="478"/>
      <c r="D54" s="478"/>
      <c r="E54" s="478"/>
      <c r="F54" s="478"/>
      <c r="G54" s="478"/>
      <c r="H54" s="478"/>
      <c r="I54" s="478"/>
      <c r="J54" s="478"/>
      <c r="K54" s="478"/>
      <c r="L54" s="479"/>
      <c r="M54" s="480"/>
      <c r="N54" s="481"/>
      <c r="O54" s="481"/>
      <c r="P54" s="482"/>
    </row>
    <row r="55" spans="1:16" ht="30" customHeight="1">
      <c r="A55" s="477" t="s">
        <v>719</v>
      </c>
      <c r="B55" s="478"/>
      <c r="C55" s="478"/>
      <c r="D55" s="478"/>
      <c r="E55" s="478"/>
      <c r="F55" s="478"/>
      <c r="G55" s="478"/>
      <c r="H55" s="478"/>
      <c r="I55" s="478"/>
      <c r="J55" s="478"/>
      <c r="K55" s="478"/>
      <c r="L55" s="479"/>
      <c r="M55" s="480"/>
      <c r="N55" s="481"/>
      <c r="O55" s="481"/>
      <c r="P55" s="482"/>
    </row>
    <row r="56" spans="1:16" ht="15" customHeight="1">
      <c r="A56" s="477" t="s">
        <v>720</v>
      </c>
      <c r="B56" s="478"/>
      <c r="C56" s="478"/>
      <c r="D56" s="478"/>
      <c r="E56" s="478"/>
      <c r="F56" s="478"/>
      <c r="G56" s="478"/>
      <c r="H56" s="478"/>
      <c r="I56" s="478"/>
      <c r="J56" s="478"/>
      <c r="K56" s="478"/>
      <c r="L56" s="479"/>
      <c r="M56" s="480"/>
      <c r="N56" s="481"/>
      <c r="O56" s="481"/>
      <c r="P56" s="482"/>
    </row>
    <row r="57" spans="1:16" ht="15" customHeight="1">
      <c r="A57" s="477" t="s">
        <v>721</v>
      </c>
      <c r="B57" s="478"/>
      <c r="C57" s="478"/>
      <c r="D57" s="478"/>
      <c r="E57" s="478"/>
      <c r="F57" s="478"/>
      <c r="G57" s="478"/>
      <c r="H57" s="478"/>
      <c r="I57" s="478"/>
      <c r="J57" s="478"/>
      <c r="K57" s="478"/>
      <c r="L57" s="479"/>
      <c r="M57" s="480"/>
      <c r="N57" s="481"/>
      <c r="O57" s="481"/>
      <c r="P57" s="482"/>
    </row>
    <row r="58" spans="1:16" ht="15" customHeight="1">
      <c r="A58" s="477" t="s">
        <v>722</v>
      </c>
      <c r="B58" s="478"/>
      <c r="C58" s="478"/>
      <c r="D58" s="478"/>
      <c r="E58" s="478"/>
      <c r="F58" s="478"/>
      <c r="G58" s="478"/>
      <c r="H58" s="478"/>
      <c r="I58" s="478"/>
      <c r="J58" s="478"/>
      <c r="K58" s="478"/>
      <c r="L58" s="479"/>
      <c r="M58" s="480"/>
      <c r="N58" s="481"/>
      <c r="O58" s="481"/>
      <c r="P58" s="482"/>
    </row>
    <row r="59" spans="1:16" ht="15" customHeight="1">
      <c r="A59" s="477" t="s">
        <v>723</v>
      </c>
      <c r="B59" s="478"/>
      <c r="C59" s="478"/>
      <c r="D59" s="478"/>
      <c r="E59" s="478"/>
      <c r="F59" s="478"/>
      <c r="G59" s="478"/>
      <c r="H59" s="478"/>
      <c r="I59" s="478"/>
      <c r="J59" s="478"/>
      <c r="K59" s="478"/>
      <c r="L59" s="479"/>
      <c r="M59" s="480"/>
      <c r="N59" s="481"/>
      <c r="O59" s="481"/>
      <c r="P59" s="482"/>
    </row>
    <row r="60" spans="1:16" ht="15" customHeight="1">
      <c r="A60" s="477" t="s">
        <v>724</v>
      </c>
      <c r="B60" s="478"/>
      <c r="C60" s="478"/>
      <c r="D60" s="478"/>
      <c r="E60" s="478"/>
      <c r="F60" s="478"/>
      <c r="G60" s="478"/>
      <c r="H60" s="478"/>
      <c r="I60" s="478"/>
      <c r="J60" s="478"/>
      <c r="K60" s="478"/>
      <c r="L60" s="479"/>
      <c r="M60" s="480"/>
      <c r="N60" s="481"/>
      <c r="O60" s="481"/>
      <c r="P60" s="482"/>
    </row>
    <row r="61" spans="1:16" ht="15" customHeight="1">
      <c r="A61" s="477" t="s">
        <v>725</v>
      </c>
      <c r="B61" s="478"/>
      <c r="C61" s="478"/>
      <c r="D61" s="478"/>
      <c r="E61" s="478"/>
      <c r="F61" s="478"/>
      <c r="G61" s="478"/>
      <c r="H61" s="478"/>
      <c r="I61" s="478"/>
      <c r="J61" s="478"/>
      <c r="K61" s="478"/>
      <c r="L61" s="479"/>
      <c r="M61" s="480"/>
      <c r="N61" s="481"/>
      <c r="O61" s="481"/>
      <c r="P61" s="482"/>
    </row>
    <row r="62" spans="1:16" ht="45" customHeight="1">
      <c r="A62" s="477" t="s">
        <v>726</v>
      </c>
      <c r="B62" s="478"/>
      <c r="C62" s="478"/>
      <c r="D62" s="478"/>
      <c r="E62" s="478"/>
      <c r="F62" s="478"/>
      <c r="G62" s="478"/>
      <c r="H62" s="478"/>
      <c r="I62" s="478"/>
      <c r="J62" s="478"/>
      <c r="K62" s="478"/>
      <c r="L62" s="479"/>
      <c r="M62" s="480"/>
      <c r="N62" s="481"/>
      <c r="O62" s="481"/>
      <c r="P62" s="482"/>
    </row>
    <row r="63" spans="1:16" ht="15" customHeight="1">
      <c r="A63" s="477" t="s">
        <v>727</v>
      </c>
      <c r="B63" s="478"/>
      <c r="C63" s="478"/>
      <c r="D63" s="478"/>
      <c r="E63" s="478"/>
      <c r="F63" s="478"/>
      <c r="G63" s="478"/>
      <c r="H63" s="478"/>
      <c r="I63" s="478"/>
      <c r="J63" s="478"/>
      <c r="K63" s="478"/>
      <c r="L63" s="479"/>
      <c r="M63" s="480"/>
      <c r="N63" s="481"/>
      <c r="O63" s="481"/>
      <c r="P63" s="482"/>
    </row>
    <row r="64" spans="1:16" ht="15" customHeight="1">
      <c r="A64" s="477" t="s">
        <v>728</v>
      </c>
      <c r="B64" s="478"/>
      <c r="C64" s="478"/>
      <c r="D64" s="478"/>
      <c r="E64" s="478"/>
      <c r="F64" s="478"/>
      <c r="G64" s="478"/>
      <c r="H64" s="478"/>
      <c r="I64" s="478"/>
      <c r="J64" s="478"/>
      <c r="K64" s="478"/>
      <c r="L64" s="479"/>
      <c r="M64" s="480"/>
      <c r="N64" s="481"/>
      <c r="O64" s="481"/>
      <c r="P64" s="482"/>
    </row>
    <row r="65" spans="1:16" ht="15" customHeight="1">
      <c r="A65" s="477" t="s">
        <v>729</v>
      </c>
      <c r="B65" s="478"/>
      <c r="C65" s="478"/>
      <c r="D65" s="478"/>
      <c r="E65" s="478"/>
      <c r="F65" s="478"/>
      <c r="G65" s="478"/>
      <c r="H65" s="478"/>
      <c r="I65" s="478"/>
      <c r="J65" s="478"/>
      <c r="K65" s="478"/>
      <c r="L65" s="479"/>
      <c r="M65" s="480"/>
      <c r="N65" s="481"/>
      <c r="O65" s="481"/>
      <c r="P65" s="482"/>
    </row>
    <row r="66" spans="1:16" ht="15" customHeight="1">
      <c r="A66" s="477" t="s">
        <v>730</v>
      </c>
      <c r="B66" s="478"/>
      <c r="C66" s="478"/>
      <c r="D66" s="478"/>
      <c r="E66" s="478"/>
      <c r="F66" s="478"/>
      <c r="G66" s="478"/>
      <c r="H66" s="478"/>
      <c r="I66" s="478"/>
      <c r="J66" s="478"/>
      <c r="K66" s="478"/>
      <c r="L66" s="479"/>
      <c r="M66" s="480"/>
      <c r="N66" s="481"/>
      <c r="O66" s="481"/>
      <c r="P66" s="482"/>
    </row>
    <row r="67" spans="1:16" ht="15" customHeight="1">
      <c r="A67" s="477" t="s">
        <v>731</v>
      </c>
      <c r="B67" s="478"/>
      <c r="C67" s="478"/>
      <c r="D67" s="478"/>
      <c r="E67" s="478"/>
      <c r="F67" s="478"/>
      <c r="G67" s="478"/>
      <c r="H67" s="478"/>
      <c r="I67" s="478"/>
      <c r="J67" s="478"/>
      <c r="K67" s="478"/>
      <c r="L67" s="479"/>
      <c r="M67" s="480"/>
      <c r="N67" s="481"/>
      <c r="O67" s="481"/>
      <c r="P67" s="482"/>
    </row>
    <row r="68" spans="1:16" ht="30" customHeight="1">
      <c r="A68" s="477" t="s">
        <v>732</v>
      </c>
      <c r="B68" s="478"/>
      <c r="C68" s="478"/>
      <c r="D68" s="478"/>
      <c r="E68" s="478"/>
      <c r="F68" s="478"/>
      <c r="G68" s="478"/>
      <c r="H68" s="478"/>
      <c r="I68" s="478"/>
      <c r="J68" s="478"/>
      <c r="K68" s="478"/>
      <c r="L68" s="479"/>
      <c r="M68" s="480"/>
      <c r="N68" s="481"/>
      <c r="O68" s="481"/>
      <c r="P68" s="482"/>
    </row>
    <row r="69" spans="1:16" ht="45" customHeight="1">
      <c r="A69" s="477" t="s">
        <v>733</v>
      </c>
      <c r="B69" s="478"/>
      <c r="C69" s="478"/>
      <c r="D69" s="478"/>
      <c r="E69" s="478"/>
      <c r="F69" s="478"/>
      <c r="G69" s="478"/>
      <c r="H69" s="478"/>
      <c r="I69" s="478"/>
      <c r="J69" s="478"/>
      <c r="K69" s="478"/>
      <c r="L69" s="479"/>
      <c r="M69" s="480"/>
      <c r="N69" s="481"/>
      <c r="O69" s="481"/>
      <c r="P69" s="482"/>
    </row>
    <row r="70" spans="1:16" ht="15" customHeight="1">
      <c r="A70" s="477" t="s">
        <v>734</v>
      </c>
      <c r="B70" s="478"/>
      <c r="C70" s="478"/>
      <c r="D70" s="478"/>
      <c r="E70" s="478"/>
      <c r="F70" s="478"/>
      <c r="G70" s="478"/>
      <c r="H70" s="478"/>
      <c r="I70" s="478"/>
      <c r="J70" s="478"/>
      <c r="K70" s="478"/>
      <c r="L70" s="479"/>
      <c r="M70" s="480"/>
      <c r="N70" s="481"/>
      <c r="O70" s="481"/>
      <c r="P70" s="482"/>
    </row>
    <row r="71" spans="1:16" ht="45" customHeight="1">
      <c r="A71" s="477" t="s">
        <v>735</v>
      </c>
      <c r="B71" s="478"/>
      <c r="C71" s="478"/>
      <c r="D71" s="478"/>
      <c r="E71" s="478"/>
      <c r="F71" s="478"/>
      <c r="G71" s="478"/>
      <c r="H71" s="478"/>
      <c r="I71" s="478"/>
      <c r="J71" s="478"/>
      <c r="K71" s="478"/>
      <c r="L71" s="479"/>
      <c r="M71" s="480"/>
      <c r="N71" s="481"/>
      <c r="O71" s="481"/>
      <c r="P71" s="482"/>
    </row>
    <row r="72" spans="1:16" ht="15" customHeight="1">
      <c r="A72" s="477" t="s">
        <v>736</v>
      </c>
      <c r="B72" s="478"/>
      <c r="C72" s="478"/>
      <c r="D72" s="478"/>
      <c r="E72" s="478"/>
      <c r="F72" s="478"/>
      <c r="G72" s="478"/>
      <c r="H72" s="478"/>
      <c r="I72" s="478"/>
      <c r="J72" s="478"/>
      <c r="K72" s="478"/>
      <c r="L72" s="479"/>
      <c r="M72" s="480"/>
      <c r="N72" s="481"/>
      <c r="O72" s="481"/>
      <c r="P72" s="482"/>
    </row>
    <row r="73" spans="1:16" ht="45" customHeight="1">
      <c r="A73" s="477" t="s">
        <v>737</v>
      </c>
      <c r="B73" s="478"/>
      <c r="C73" s="478"/>
      <c r="D73" s="478"/>
      <c r="E73" s="478"/>
      <c r="F73" s="478"/>
      <c r="G73" s="478"/>
      <c r="H73" s="478"/>
      <c r="I73" s="478"/>
      <c r="J73" s="478"/>
      <c r="K73" s="478"/>
      <c r="L73" s="479"/>
      <c r="M73" s="480"/>
      <c r="N73" s="481"/>
      <c r="O73" s="481"/>
      <c r="P73" s="482"/>
    </row>
    <row r="74" spans="1:16" ht="15" customHeight="1">
      <c r="A74" s="477" t="s">
        <v>738</v>
      </c>
      <c r="B74" s="478"/>
      <c r="C74" s="478"/>
      <c r="D74" s="478"/>
      <c r="E74" s="478"/>
      <c r="F74" s="478"/>
      <c r="G74" s="478"/>
      <c r="H74" s="478"/>
      <c r="I74" s="478"/>
      <c r="J74" s="478"/>
      <c r="K74" s="478"/>
      <c r="L74" s="479"/>
      <c r="M74" s="480"/>
      <c r="N74" s="481"/>
      <c r="O74" s="481"/>
      <c r="P74" s="482"/>
    </row>
    <row r="75" spans="1:16" ht="15" customHeight="1">
      <c r="A75" s="477" t="s">
        <v>701</v>
      </c>
      <c r="B75" s="478"/>
      <c r="C75" s="478"/>
      <c r="D75" s="478"/>
      <c r="E75" s="478"/>
      <c r="F75" s="478"/>
      <c r="G75" s="478"/>
      <c r="H75" s="478"/>
      <c r="I75" s="478"/>
      <c r="J75" s="478"/>
      <c r="K75" s="478"/>
      <c r="L75" s="479"/>
      <c r="M75" s="480"/>
      <c r="N75" s="481"/>
      <c r="O75" s="481"/>
      <c r="P75" s="482"/>
    </row>
    <row r="76" spans="1:16" ht="30" customHeight="1">
      <c r="A76" s="477" t="s">
        <v>739</v>
      </c>
      <c r="B76" s="478"/>
      <c r="C76" s="478"/>
      <c r="D76" s="478"/>
      <c r="E76" s="478"/>
      <c r="F76" s="478"/>
      <c r="G76" s="478"/>
      <c r="H76" s="478"/>
      <c r="I76" s="478"/>
      <c r="J76" s="478"/>
      <c r="K76" s="478"/>
      <c r="L76" s="479"/>
      <c r="M76" s="480"/>
      <c r="N76" s="481"/>
      <c r="O76" s="481"/>
      <c r="P76" s="482"/>
    </row>
    <row r="77" spans="1:16" ht="60" customHeight="1">
      <c r="A77" s="477" t="s">
        <v>740</v>
      </c>
      <c r="B77" s="478"/>
      <c r="C77" s="478"/>
      <c r="D77" s="478"/>
      <c r="E77" s="478"/>
      <c r="F77" s="478"/>
      <c r="G77" s="478"/>
      <c r="H77" s="478"/>
      <c r="I77" s="478"/>
      <c r="J77" s="478"/>
      <c r="K77" s="478"/>
      <c r="L77" s="479"/>
      <c r="M77" s="480"/>
      <c r="N77" s="481"/>
      <c r="O77" s="481"/>
      <c r="P77" s="482"/>
    </row>
    <row r="78" spans="1:16" ht="15" customHeight="1">
      <c r="A78" s="477" t="s">
        <v>741</v>
      </c>
      <c r="B78" s="478"/>
      <c r="C78" s="478"/>
      <c r="D78" s="478"/>
      <c r="E78" s="478"/>
      <c r="F78" s="478"/>
      <c r="G78" s="478"/>
      <c r="H78" s="478"/>
      <c r="I78" s="478"/>
      <c r="J78" s="478"/>
      <c r="K78" s="478"/>
      <c r="L78" s="479"/>
      <c r="M78" s="480"/>
      <c r="N78" s="481"/>
      <c r="O78" s="481"/>
      <c r="P78" s="482"/>
    </row>
    <row r="79" spans="1:16" ht="15" customHeight="1">
      <c r="A79" s="477" t="s">
        <v>742</v>
      </c>
      <c r="B79" s="478"/>
      <c r="C79" s="478"/>
      <c r="D79" s="478"/>
      <c r="E79" s="478"/>
      <c r="F79" s="478"/>
      <c r="G79" s="478"/>
      <c r="H79" s="478"/>
      <c r="I79" s="478"/>
      <c r="J79" s="478"/>
      <c r="K79" s="478"/>
      <c r="L79" s="479"/>
      <c r="M79" s="480"/>
      <c r="N79" s="481"/>
      <c r="O79" s="481"/>
      <c r="P79" s="482"/>
    </row>
    <row r="80" spans="1:16" ht="15" customHeight="1">
      <c r="A80" s="477" t="s">
        <v>743</v>
      </c>
      <c r="B80" s="478"/>
      <c r="C80" s="478"/>
      <c r="D80" s="478"/>
      <c r="E80" s="478"/>
      <c r="F80" s="478"/>
      <c r="G80" s="478"/>
      <c r="H80" s="478"/>
      <c r="I80" s="478"/>
      <c r="J80" s="478"/>
      <c r="K80" s="478"/>
      <c r="L80" s="479"/>
      <c r="M80" s="480"/>
      <c r="N80" s="481"/>
      <c r="O80" s="481"/>
      <c r="P80" s="482"/>
    </row>
    <row r="81" spans="1:16" ht="30" customHeight="1">
      <c r="A81" s="477" t="s">
        <v>744</v>
      </c>
      <c r="B81" s="478"/>
      <c r="C81" s="478"/>
      <c r="D81" s="478"/>
      <c r="E81" s="478"/>
      <c r="F81" s="478"/>
      <c r="G81" s="478"/>
      <c r="H81" s="478"/>
      <c r="I81" s="478"/>
      <c r="J81" s="478"/>
      <c r="K81" s="478"/>
      <c r="L81" s="479"/>
      <c r="M81" s="480"/>
      <c r="N81" s="481"/>
      <c r="O81" s="481"/>
      <c r="P81" s="482"/>
    </row>
    <row r="82" spans="1:16" ht="15" customHeight="1">
      <c r="A82" s="477" t="s">
        <v>745</v>
      </c>
      <c r="B82" s="478"/>
      <c r="C82" s="478"/>
      <c r="D82" s="478"/>
      <c r="E82" s="478"/>
      <c r="F82" s="478"/>
      <c r="G82" s="478"/>
      <c r="H82" s="478"/>
      <c r="I82" s="478"/>
      <c r="J82" s="478"/>
      <c r="K82" s="478"/>
      <c r="L82" s="479"/>
      <c r="M82" s="480"/>
      <c r="N82" s="481"/>
      <c r="O82" s="481"/>
      <c r="P82" s="482"/>
    </row>
    <row r="83" spans="1:16" ht="15" customHeight="1">
      <c r="A83" s="477" t="s">
        <v>746</v>
      </c>
      <c r="B83" s="478"/>
      <c r="C83" s="478"/>
      <c r="D83" s="478"/>
      <c r="E83" s="478"/>
      <c r="F83" s="478"/>
      <c r="G83" s="478"/>
      <c r="H83" s="478"/>
      <c r="I83" s="478"/>
      <c r="J83" s="478"/>
      <c r="K83" s="478"/>
      <c r="L83" s="479"/>
      <c r="M83" s="480"/>
      <c r="N83" s="481"/>
      <c r="O83" s="481"/>
      <c r="P83" s="482"/>
    </row>
    <row r="84" spans="1:16" ht="15" customHeight="1">
      <c r="A84" s="477" t="s">
        <v>747</v>
      </c>
      <c r="B84" s="478"/>
      <c r="C84" s="478"/>
      <c r="D84" s="478"/>
      <c r="E84" s="478"/>
      <c r="F84" s="478"/>
      <c r="G84" s="478"/>
      <c r="H84" s="478"/>
      <c r="I84" s="478"/>
      <c r="J84" s="478"/>
      <c r="K84" s="478"/>
      <c r="L84" s="479"/>
      <c r="M84" s="480"/>
      <c r="N84" s="481"/>
      <c r="O84" s="481"/>
      <c r="P84" s="482"/>
    </row>
    <row r="85" spans="1:16" ht="15" customHeight="1">
      <c r="A85" s="477" t="s">
        <v>707</v>
      </c>
      <c r="B85" s="478"/>
      <c r="C85" s="478"/>
      <c r="D85" s="478"/>
      <c r="E85" s="478"/>
      <c r="F85" s="478"/>
      <c r="G85" s="478"/>
      <c r="H85" s="478"/>
      <c r="I85" s="478"/>
      <c r="J85" s="478"/>
      <c r="K85" s="478"/>
      <c r="L85" s="479"/>
      <c r="M85" s="480"/>
      <c r="N85" s="481"/>
      <c r="O85" s="481"/>
      <c r="P85" s="482"/>
    </row>
    <row r="86" spans="1:16" ht="15" customHeight="1">
      <c r="A86" s="477" t="s">
        <v>748</v>
      </c>
      <c r="B86" s="478"/>
      <c r="C86" s="478"/>
      <c r="D86" s="478"/>
      <c r="E86" s="478"/>
      <c r="F86" s="478"/>
      <c r="G86" s="478"/>
      <c r="H86" s="478"/>
      <c r="I86" s="478"/>
      <c r="J86" s="478"/>
      <c r="K86" s="478"/>
      <c r="L86" s="479"/>
      <c r="M86" s="480"/>
      <c r="N86" s="481"/>
      <c r="O86" s="481"/>
      <c r="P86" s="482"/>
    </row>
    <row r="87" spans="1:16">
      <c r="A87" s="131"/>
      <c r="B87" s="132"/>
      <c r="C87" s="132"/>
      <c r="D87" s="132"/>
      <c r="E87" s="132"/>
      <c r="F87" s="132"/>
      <c r="G87" s="132"/>
      <c r="H87" s="132"/>
      <c r="I87" s="132"/>
      <c r="J87" s="132"/>
      <c r="K87" s="132"/>
      <c r="L87" s="132"/>
      <c r="M87" s="132"/>
      <c r="N87" s="132"/>
      <c r="O87" s="132"/>
      <c r="P87" s="133"/>
    </row>
    <row r="88" spans="1:16" ht="23.25" customHeight="1">
      <c r="A88" s="487" t="s">
        <v>749</v>
      </c>
      <c r="B88" s="456"/>
      <c r="C88" s="456"/>
      <c r="D88" s="456"/>
      <c r="E88" s="456"/>
      <c r="F88" s="456"/>
      <c r="G88" s="456"/>
      <c r="H88" s="456"/>
      <c r="I88" s="456"/>
      <c r="J88" s="456"/>
      <c r="K88" s="456"/>
      <c r="L88" s="456"/>
      <c r="M88" s="456"/>
      <c r="N88" s="456"/>
      <c r="O88" s="456"/>
      <c r="P88" s="488"/>
    </row>
    <row r="89" spans="1:16" ht="18.75">
      <c r="A89" s="126"/>
      <c r="B89" s="127"/>
      <c r="C89" s="127"/>
      <c r="D89" s="127"/>
      <c r="E89" s="127"/>
      <c r="F89" s="127"/>
      <c r="G89" s="127"/>
      <c r="H89" s="127"/>
      <c r="I89" s="127"/>
      <c r="J89" s="127"/>
      <c r="K89" s="127"/>
      <c r="L89" s="127"/>
      <c r="M89" s="127"/>
      <c r="N89" s="127"/>
      <c r="O89" s="127"/>
      <c r="P89" s="129"/>
    </row>
    <row r="90" spans="1:16" ht="37.5" customHeight="1">
      <c r="A90" s="484" t="s">
        <v>750</v>
      </c>
      <c r="B90" s="485"/>
      <c r="C90" s="485"/>
      <c r="D90" s="485"/>
      <c r="E90" s="485"/>
      <c r="F90" s="485"/>
      <c r="G90" s="485"/>
      <c r="H90" s="485"/>
      <c r="I90" s="485"/>
      <c r="J90" s="485"/>
      <c r="K90" s="485"/>
      <c r="L90" s="485"/>
      <c r="M90" s="485"/>
      <c r="N90" s="485"/>
      <c r="O90" s="485"/>
      <c r="P90" s="486"/>
    </row>
    <row r="91" spans="1:16" ht="18.75">
      <c r="A91" s="471" t="s">
        <v>1134</v>
      </c>
      <c r="B91" s="472"/>
      <c r="C91" s="472"/>
      <c r="D91" s="472"/>
      <c r="E91" s="472"/>
      <c r="F91" s="472"/>
      <c r="G91" s="472"/>
      <c r="H91" s="472"/>
      <c r="I91" s="472"/>
      <c r="J91" s="472"/>
      <c r="K91" s="472"/>
      <c r="L91" s="472"/>
      <c r="M91" s="472"/>
      <c r="N91" s="472"/>
      <c r="O91" s="472"/>
      <c r="P91" s="473"/>
    </row>
    <row r="92" spans="1:16">
      <c r="A92" s="134"/>
      <c r="P92" s="135"/>
    </row>
    <row r="93" spans="1:16" ht="18.75">
      <c r="A93" s="126"/>
      <c r="B93" s="127"/>
      <c r="C93" s="127"/>
      <c r="D93" s="127"/>
      <c r="E93" s="127"/>
      <c r="F93" s="127"/>
      <c r="G93" s="127"/>
      <c r="H93" s="127"/>
      <c r="I93" s="127"/>
      <c r="J93" s="127"/>
      <c r="K93" s="127"/>
      <c r="L93" s="127"/>
      <c r="M93" s="127"/>
      <c r="N93" s="127"/>
      <c r="O93" s="127"/>
      <c r="P93" s="129"/>
    </row>
    <row r="94" spans="1:16" ht="37.5" customHeight="1">
      <c r="A94" s="484" t="s">
        <v>751</v>
      </c>
      <c r="B94" s="485"/>
      <c r="C94" s="485"/>
      <c r="D94" s="485"/>
      <c r="E94" s="485"/>
      <c r="F94" s="485"/>
      <c r="G94" s="485"/>
      <c r="H94" s="485"/>
      <c r="I94" s="485"/>
      <c r="J94" s="485"/>
      <c r="K94" s="485"/>
      <c r="L94" s="485"/>
      <c r="M94" s="485"/>
      <c r="N94" s="485"/>
      <c r="O94" s="485"/>
      <c r="P94" s="486"/>
    </row>
    <row r="95" spans="1:16" ht="18.75">
      <c r="A95" s="474" t="s">
        <v>1136</v>
      </c>
      <c r="B95" s="475"/>
      <c r="C95" s="475"/>
      <c r="D95" s="475"/>
      <c r="E95" s="475"/>
      <c r="F95" s="475"/>
      <c r="G95" s="475"/>
      <c r="H95" s="475"/>
      <c r="I95" s="475"/>
      <c r="J95" s="475"/>
      <c r="K95" s="475"/>
      <c r="L95" s="475"/>
      <c r="M95" s="475"/>
      <c r="N95" s="475"/>
      <c r="O95" s="475"/>
      <c r="P95" s="476"/>
    </row>
    <row r="96" spans="1:16" ht="150" customHeight="1">
      <c r="A96" s="477" t="s">
        <v>752</v>
      </c>
      <c r="B96" s="478"/>
      <c r="C96" s="478"/>
      <c r="D96" s="478"/>
      <c r="E96" s="478"/>
      <c r="F96" s="478"/>
      <c r="G96" s="478"/>
      <c r="H96" s="478"/>
      <c r="I96" s="478"/>
      <c r="J96" s="478"/>
      <c r="K96" s="478"/>
      <c r="L96" s="479"/>
      <c r="M96" s="480"/>
      <c r="N96" s="481"/>
      <c r="O96" s="481"/>
      <c r="P96" s="482"/>
    </row>
    <row r="97" spans="1:16" ht="15" customHeight="1">
      <c r="A97" s="477" t="s">
        <v>753</v>
      </c>
      <c r="B97" s="478"/>
      <c r="C97" s="478"/>
      <c r="D97" s="478"/>
      <c r="E97" s="478"/>
      <c r="F97" s="478"/>
      <c r="G97" s="478"/>
      <c r="H97" s="478"/>
      <c r="I97" s="478"/>
      <c r="J97" s="478"/>
      <c r="K97" s="478"/>
      <c r="L97" s="479"/>
      <c r="M97" s="480"/>
      <c r="N97" s="481"/>
      <c r="O97" s="481"/>
      <c r="P97" s="482"/>
    </row>
    <row r="98" spans="1:16" ht="15" customHeight="1">
      <c r="A98" s="477" t="s">
        <v>686</v>
      </c>
      <c r="B98" s="478"/>
      <c r="C98" s="478"/>
      <c r="D98" s="478"/>
      <c r="E98" s="478"/>
      <c r="F98" s="478"/>
      <c r="G98" s="478"/>
      <c r="H98" s="478"/>
      <c r="I98" s="478"/>
      <c r="J98" s="478"/>
      <c r="K98" s="478"/>
      <c r="L98" s="479"/>
      <c r="M98" s="480"/>
      <c r="N98" s="481"/>
      <c r="O98" s="481"/>
      <c r="P98" s="482"/>
    </row>
    <row r="99" spans="1:16" ht="15" customHeight="1">
      <c r="A99" s="477" t="s">
        <v>347</v>
      </c>
      <c r="B99" s="478"/>
      <c r="C99" s="478"/>
      <c r="D99" s="478"/>
      <c r="E99" s="478"/>
      <c r="F99" s="478"/>
      <c r="G99" s="478"/>
      <c r="H99" s="478"/>
      <c r="I99" s="478"/>
      <c r="J99" s="478"/>
      <c r="K99" s="478"/>
      <c r="L99" s="479"/>
      <c r="M99" s="480"/>
      <c r="N99" s="481"/>
      <c r="O99" s="481"/>
      <c r="P99" s="482"/>
    </row>
    <row r="100" spans="1:16" ht="15" customHeight="1">
      <c r="A100" s="477" t="s">
        <v>688</v>
      </c>
      <c r="B100" s="478"/>
      <c r="C100" s="478"/>
      <c r="D100" s="478"/>
      <c r="E100" s="478"/>
      <c r="F100" s="478"/>
      <c r="G100" s="478"/>
      <c r="H100" s="478"/>
      <c r="I100" s="478"/>
      <c r="J100" s="478"/>
      <c r="K100" s="478"/>
      <c r="L100" s="479"/>
      <c r="M100" s="480"/>
      <c r="N100" s="481"/>
      <c r="O100" s="481"/>
      <c r="P100" s="482"/>
    </row>
    <row r="101" spans="1:16" ht="15" customHeight="1">
      <c r="A101" s="477" t="s">
        <v>754</v>
      </c>
      <c r="B101" s="478"/>
      <c r="C101" s="478"/>
      <c r="D101" s="478"/>
      <c r="E101" s="478"/>
      <c r="F101" s="478"/>
      <c r="G101" s="478"/>
      <c r="H101" s="478"/>
      <c r="I101" s="478"/>
      <c r="J101" s="478"/>
      <c r="K101" s="478"/>
      <c r="L101" s="479"/>
      <c r="M101" s="480"/>
      <c r="N101" s="481"/>
      <c r="O101" s="481"/>
      <c r="P101" s="482"/>
    </row>
    <row r="102" spans="1:16" ht="15" customHeight="1">
      <c r="A102" s="477" t="s">
        <v>755</v>
      </c>
      <c r="B102" s="478"/>
      <c r="C102" s="478"/>
      <c r="D102" s="478"/>
      <c r="E102" s="478"/>
      <c r="F102" s="478"/>
      <c r="G102" s="478"/>
      <c r="H102" s="478"/>
      <c r="I102" s="478"/>
      <c r="J102" s="478"/>
      <c r="K102" s="478"/>
      <c r="L102" s="479"/>
      <c r="M102" s="480"/>
      <c r="N102" s="481"/>
      <c r="O102" s="481"/>
      <c r="P102" s="482"/>
    </row>
    <row r="103" spans="1:16" ht="15" customHeight="1">
      <c r="A103" s="477" t="s">
        <v>756</v>
      </c>
      <c r="B103" s="478"/>
      <c r="C103" s="478"/>
      <c r="D103" s="478"/>
      <c r="E103" s="478"/>
      <c r="F103" s="478"/>
      <c r="G103" s="478"/>
      <c r="H103" s="478"/>
      <c r="I103" s="478"/>
      <c r="J103" s="478"/>
      <c r="K103" s="478"/>
      <c r="L103" s="479"/>
      <c r="M103" s="480"/>
      <c r="N103" s="481"/>
      <c r="O103" s="481"/>
      <c r="P103" s="482"/>
    </row>
    <row r="104" spans="1:16" ht="60" customHeight="1">
      <c r="A104" s="477" t="s">
        <v>757</v>
      </c>
      <c r="B104" s="478"/>
      <c r="C104" s="478"/>
      <c r="D104" s="478"/>
      <c r="E104" s="478"/>
      <c r="F104" s="478"/>
      <c r="G104" s="478"/>
      <c r="H104" s="478"/>
      <c r="I104" s="478"/>
      <c r="J104" s="478"/>
      <c r="K104" s="478"/>
      <c r="L104" s="479"/>
      <c r="M104" s="480"/>
      <c r="N104" s="481"/>
      <c r="O104" s="481"/>
      <c r="P104" s="482"/>
    </row>
    <row r="105" spans="1:16" ht="15" customHeight="1">
      <c r="A105" s="477" t="s">
        <v>758</v>
      </c>
      <c r="B105" s="478"/>
      <c r="C105" s="478"/>
      <c r="D105" s="478"/>
      <c r="E105" s="478"/>
      <c r="F105" s="478"/>
      <c r="G105" s="478"/>
      <c r="H105" s="478"/>
      <c r="I105" s="478"/>
      <c r="J105" s="478"/>
      <c r="K105" s="478"/>
      <c r="L105" s="479"/>
      <c r="M105" s="480"/>
      <c r="N105" s="481"/>
      <c r="O105" s="481"/>
      <c r="P105" s="482"/>
    </row>
    <row r="106" spans="1:16" ht="15" customHeight="1">
      <c r="A106" s="477" t="s">
        <v>759</v>
      </c>
      <c r="B106" s="478"/>
      <c r="C106" s="478"/>
      <c r="D106" s="478"/>
      <c r="E106" s="478"/>
      <c r="F106" s="478"/>
      <c r="G106" s="478"/>
      <c r="H106" s="478"/>
      <c r="I106" s="478"/>
      <c r="J106" s="478"/>
      <c r="K106" s="478"/>
      <c r="L106" s="479"/>
      <c r="M106" s="480"/>
      <c r="N106" s="481"/>
      <c r="O106" s="481"/>
      <c r="P106" s="482"/>
    </row>
    <row r="107" spans="1:16" ht="30" customHeight="1">
      <c r="A107" s="477" t="s">
        <v>760</v>
      </c>
      <c r="B107" s="478"/>
      <c r="C107" s="478"/>
      <c r="D107" s="478"/>
      <c r="E107" s="478"/>
      <c r="F107" s="478"/>
      <c r="G107" s="478"/>
      <c r="H107" s="478"/>
      <c r="I107" s="478"/>
      <c r="J107" s="478"/>
      <c r="K107" s="478"/>
      <c r="L107" s="479"/>
      <c r="M107" s="480"/>
      <c r="N107" s="481"/>
      <c r="O107" s="481"/>
      <c r="P107" s="482"/>
    </row>
    <row r="108" spans="1:16" ht="15" customHeight="1">
      <c r="A108" s="477" t="s">
        <v>761</v>
      </c>
      <c r="B108" s="478"/>
      <c r="C108" s="478"/>
      <c r="D108" s="478"/>
      <c r="E108" s="478"/>
      <c r="F108" s="478"/>
      <c r="G108" s="478"/>
      <c r="H108" s="478"/>
      <c r="I108" s="478"/>
      <c r="J108" s="478"/>
      <c r="K108" s="478"/>
      <c r="L108" s="479"/>
      <c r="M108" s="480"/>
      <c r="N108" s="481"/>
      <c r="O108" s="481"/>
      <c r="P108" s="482"/>
    </row>
    <row r="109" spans="1:16" ht="15" customHeight="1">
      <c r="A109" s="477" t="s">
        <v>762</v>
      </c>
      <c r="B109" s="478"/>
      <c r="C109" s="478"/>
      <c r="D109" s="478"/>
      <c r="E109" s="478"/>
      <c r="F109" s="478"/>
      <c r="G109" s="478"/>
      <c r="H109" s="478"/>
      <c r="I109" s="478"/>
      <c r="J109" s="478"/>
      <c r="K109" s="478"/>
      <c r="L109" s="479"/>
      <c r="M109" s="480"/>
      <c r="N109" s="481"/>
      <c r="O109" s="481"/>
      <c r="P109" s="482"/>
    </row>
    <row r="110" spans="1:16" ht="15" customHeight="1">
      <c r="A110" s="477" t="s">
        <v>763</v>
      </c>
      <c r="B110" s="478"/>
      <c r="C110" s="478"/>
      <c r="D110" s="478"/>
      <c r="E110" s="478"/>
      <c r="F110" s="478"/>
      <c r="G110" s="478"/>
      <c r="H110" s="478"/>
      <c r="I110" s="478"/>
      <c r="J110" s="478"/>
      <c r="K110" s="478"/>
      <c r="L110" s="479"/>
      <c r="M110" s="480"/>
      <c r="N110" s="481"/>
      <c r="O110" s="481"/>
      <c r="P110" s="482"/>
    </row>
    <row r="111" spans="1:16" ht="15" customHeight="1">
      <c r="A111" s="477" t="s">
        <v>764</v>
      </c>
      <c r="B111" s="478"/>
      <c r="C111" s="478"/>
      <c r="D111" s="478"/>
      <c r="E111" s="478"/>
      <c r="F111" s="478"/>
      <c r="G111" s="478"/>
      <c r="H111" s="478"/>
      <c r="I111" s="478"/>
      <c r="J111" s="478"/>
      <c r="K111" s="478"/>
      <c r="L111" s="479"/>
      <c r="M111" s="480"/>
      <c r="N111" s="481"/>
      <c r="O111" s="481"/>
      <c r="P111" s="482"/>
    </row>
    <row r="112" spans="1:16" ht="15" customHeight="1">
      <c r="A112" s="477" t="s">
        <v>765</v>
      </c>
      <c r="B112" s="478"/>
      <c r="C112" s="478"/>
      <c r="D112" s="478"/>
      <c r="E112" s="478"/>
      <c r="F112" s="478"/>
      <c r="G112" s="478"/>
      <c r="H112" s="478"/>
      <c r="I112" s="478"/>
      <c r="J112" s="478"/>
      <c r="K112" s="478"/>
      <c r="L112" s="479"/>
      <c r="M112" s="480"/>
      <c r="N112" s="481"/>
      <c r="O112" s="481"/>
      <c r="P112" s="482"/>
    </row>
    <row r="113" spans="1:16" ht="45" customHeight="1">
      <c r="A113" s="477" t="s">
        <v>766</v>
      </c>
      <c r="B113" s="478"/>
      <c r="C113" s="478"/>
      <c r="D113" s="478"/>
      <c r="E113" s="478"/>
      <c r="F113" s="478"/>
      <c r="G113" s="478"/>
      <c r="H113" s="478"/>
      <c r="I113" s="478"/>
      <c r="J113" s="478"/>
      <c r="K113" s="478"/>
      <c r="L113" s="479"/>
      <c r="M113" s="480"/>
      <c r="N113" s="481"/>
      <c r="O113" s="481"/>
      <c r="P113" s="482"/>
    </row>
    <row r="114" spans="1:16" ht="15" customHeight="1">
      <c r="A114" s="477" t="s">
        <v>767</v>
      </c>
      <c r="B114" s="478"/>
      <c r="C114" s="478"/>
      <c r="D114" s="478"/>
      <c r="E114" s="478"/>
      <c r="F114" s="478"/>
      <c r="G114" s="478"/>
      <c r="H114" s="478"/>
      <c r="I114" s="478"/>
      <c r="J114" s="478"/>
      <c r="K114" s="478"/>
      <c r="L114" s="479"/>
      <c r="M114" s="480"/>
      <c r="N114" s="481"/>
      <c r="O114" s="481"/>
      <c r="P114" s="482"/>
    </row>
    <row r="115" spans="1:16" ht="15" customHeight="1">
      <c r="A115" s="477" t="s">
        <v>768</v>
      </c>
      <c r="B115" s="478"/>
      <c r="C115" s="478"/>
      <c r="D115" s="478"/>
      <c r="E115" s="478"/>
      <c r="F115" s="478"/>
      <c r="G115" s="478"/>
      <c r="H115" s="478"/>
      <c r="I115" s="478"/>
      <c r="J115" s="478"/>
      <c r="K115" s="478"/>
      <c r="L115" s="479"/>
      <c r="M115" s="480"/>
      <c r="N115" s="481"/>
      <c r="O115" s="481"/>
      <c r="P115" s="482"/>
    </row>
    <row r="116" spans="1:16" ht="30" customHeight="1">
      <c r="A116" s="477" t="s">
        <v>769</v>
      </c>
      <c r="B116" s="478"/>
      <c r="C116" s="478"/>
      <c r="D116" s="478"/>
      <c r="E116" s="478"/>
      <c r="F116" s="478"/>
      <c r="G116" s="478"/>
      <c r="H116" s="478"/>
      <c r="I116" s="478"/>
      <c r="J116" s="478"/>
      <c r="K116" s="478"/>
      <c r="L116" s="479"/>
      <c r="M116" s="480"/>
      <c r="N116" s="481"/>
      <c r="O116" s="481"/>
      <c r="P116" s="482"/>
    </row>
    <row r="117" spans="1:16" ht="15" customHeight="1">
      <c r="A117" s="477" t="s">
        <v>770</v>
      </c>
      <c r="B117" s="478"/>
      <c r="C117" s="478"/>
      <c r="D117" s="478"/>
      <c r="E117" s="478"/>
      <c r="F117" s="478"/>
      <c r="G117" s="478"/>
      <c r="H117" s="478"/>
      <c r="I117" s="478"/>
      <c r="J117" s="478"/>
      <c r="K117" s="478"/>
      <c r="L117" s="479"/>
      <c r="M117" s="480"/>
      <c r="N117" s="481"/>
      <c r="O117" s="481"/>
      <c r="P117" s="482"/>
    </row>
    <row r="118" spans="1:16" ht="30" customHeight="1">
      <c r="A118" s="477" t="s">
        <v>771</v>
      </c>
      <c r="B118" s="478"/>
      <c r="C118" s="478"/>
      <c r="D118" s="478"/>
      <c r="E118" s="478"/>
      <c r="F118" s="478"/>
      <c r="G118" s="478"/>
      <c r="H118" s="478"/>
      <c r="I118" s="478"/>
      <c r="J118" s="478"/>
      <c r="K118" s="478"/>
      <c r="L118" s="479"/>
      <c r="M118" s="480"/>
      <c r="N118" s="481"/>
      <c r="O118" s="481"/>
      <c r="P118" s="482"/>
    </row>
    <row r="119" spans="1:16" ht="15" customHeight="1">
      <c r="A119" s="477" t="s">
        <v>701</v>
      </c>
      <c r="B119" s="478"/>
      <c r="C119" s="478"/>
      <c r="D119" s="478"/>
      <c r="E119" s="478"/>
      <c r="F119" s="478"/>
      <c r="G119" s="478"/>
      <c r="H119" s="478"/>
      <c r="I119" s="478"/>
      <c r="J119" s="478"/>
      <c r="K119" s="478"/>
      <c r="L119" s="479"/>
      <c r="M119" s="480"/>
      <c r="N119" s="481"/>
      <c r="O119" s="481"/>
      <c r="P119" s="482"/>
    </row>
    <row r="120" spans="1:16" ht="45" customHeight="1">
      <c r="A120" s="477" t="s">
        <v>772</v>
      </c>
      <c r="B120" s="478"/>
      <c r="C120" s="478"/>
      <c r="D120" s="478"/>
      <c r="E120" s="478"/>
      <c r="F120" s="478"/>
      <c r="G120" s="478"/>
      <c r="H120" s="478"/>
      <c r="I120" s="478"/>
      <c r="J120" s="478"/>
      <c r="K120" s="478"/>
      <c r="L120" s="479"/>
      <c r="M120" s="480"/>
      <c r="N120" s="481"/>
      <c r="O120" s="481"/>
      <c r="P120" s="482"/>
    </row>
    <row r="121" spans="1:16" ht="60" customHeight="1">
      <c r="A121" s="477" t="s">
        <v>773</v>
      </c>
      <c r="B121" s="478"/>
      <c r="C121" s="478"/>
      <c r="D121" s="478"/>
      <c r="E121" s="478"/>
      <c r="F121" s="478"/>
      <c r="G121" s="478"/>
      <c r="H121" s="478"/>
      <c r="I121" s="478"/>
      <c r="J121" s="478"/>
      <c r="K121" s="478"/>
      <c r="L121" s="479"/>
      <c r="M121" s="480"/>
      <c r="N121" s="481"/>
      <c r="O121" s="481"/>
      <c r="P121" s="482"/>
    </row>
    <row r="122" spans="1:16" ht="15" customHeight="1">
      <c r="A122" s="477" t="s">
        <v>774</v>
      </c>
      <c r="B122" s="478"/>
      <c r="C122" s="478"/>
      <c r="D122" s="478"/>
      <c r="E122" s="478"/>
      <c r="F122" s="478"/>
      <c r="G122" s="478"/>
      <c r="H122" s="478"/>
      <c r="I122" s="478"/>
      <c r="J122" s="478"/>
      <c r="K122" s="478"/>
      <c r="L122" s="479"/>
      <c r="M122" s="480"/>
      <c r="N122" s="481"/>
      <c r="O122" s="481"/>
      <c r="P122" s="482"/>
    </row>
    <row r="123" spans="1:16" ht="15" customHeight="1">
      <c r="A123" s="477" t="s">
        <v>775</v>
      </c>
      <c r="B123" s="478"/>
      <c r="C123" s="478"/>
      <c r="D123" s="478"/>
      <c r="E123" s="478"/>
      <c r="F123" s="478"/>
      <c r="G123" s="478"/>
      <c r="H123" s="478"/>
      <c r="I123" s="478"/>
      <c r="J123" s="478"/>
      <c r="K123" s="478"/>
      <c r="L123" s="479"/>
      <c r="M123" s="480"/>
      <c r="N123" s="481"/>
      <c r="O123" s="481"/>
      <c r="P123" s="482"/>
    </row>
    <row r="124" spans="1:16" ht="15" customHeight="1">
      <c r="A124" s="477" t="s">
        <v>776</v>
      </c>
      <c r="B124" s="478"/>
      <c r="C124" s="478"/>
      <c r="D124" s="478"/>
      <c r="E124" s="478"/>
      <c r="F124" s="478"/>
      <c r="G124" s="478"/>
      <c r="H124" s="478"/>
      <c r="I124" s="478"/>
      <c r="J124" s="478"/>
      <c r="K124" s="478"/>
      <c r="L124" s="479"/>
      <c r="M124" s="480"/>
      <c r="N124" s="481"/>
      <c r="O124" s="481"/>
      <c r="P124" s="482"/>
    </row>
    <row r="125" spans="1:16" ht="45" customHeight="1">
      <c r="A125" s="477" t="s">
        <v>777</v>
      </c>
      <c r="B125" s="478"/>
      <c r="C125" s="478"/>
      <c r="D125" s="478"/>
      <c r="E125" s="478"/>
      <c r="F125" s="478"/>
      <c r="G125" s="478"/>
      <c r="H125" s="478"/>
      <c r="I125" s="478"/>
      <c r="J125" s="478"/>
      <c r="K125" s="478"/>
      <c r="L125" s="479"/>
      <c r="M125" s="480"/>
      <c r="N125" s="481"/>
      <c r="O125" s="481"/>
      <c r="P125" s="482"/>
    </row>
    <row r="126" spans="1:16" ht="15" customHeight="1">
      <c r="A126" s="477" t="s">
        <v>778</v>
      </c>
      <c r="B126" s="478"/>
      <c r="C126" s="478"/>
      <c r="D126" s="478"/>
      <c r="E126" s="478"/>
      <c r="F126" s="478"/>
      <c r="G126" s="478"/>
      <c r="H126" s="478"/>
      <c r="I126" s="478"/>
      <c r="J126" s="478"/>
      <c r="K126" s="478"/>
      <c r="L126" s="479"/>
      <c r="M126" s="480"/>
      <c r="N126" s="481"/>
      <c r="O126" s="481"/>
      <c r="P126" s="482"/>
    </row>
    <row r="127" spans="1:16" ht="15" customHeight="1">
      <c r="A127" s="477" t="s">
        <v>779</v>
      </c>
      <c r="B127" s="478"/>
      <c r="C127" s="478"/>
      <c r="D127" s="478"/>
      <c r="E127" s="478"/>
      <c r="F127" s="478"/>
      <c r="G127" s="478"/>
      <c r="H127" s="478"/>
      <c r="I127" s="478"/>
      <c r="J127" s="478"/>
      <c r="K127" s="478"/>
      <c r="L127" s="479"/>
      <c r="M127" s="480"/>
      <c r="N127" s="481"/>
      <c r="O127" s="481"/>
      <c r="P127" s="482"/>
    </row>
    <row r="128" spans="1:16" ht="15" customHeight="1">
      <c r="A128" s="477" t="s">
        <v>707</v>
      </c>
      <c r="B128" s="478"/>
      <c r="C128" s="478"/>
      <c r="D128" s="478"/>
      <c r="E128" s="478"/>
      <c r="F128" s="478"/>
      <c r="G128" s="478"/>
      <c r="H128" s="478"/>
      <c r="I128" s="478"/>
      <c r="J128" s="478"/>
      <c r="K128" s="478"/>
      <c r="L128" s="479"/>
      <c r="M128" s="480"/>
      <c r="N128" s="481"/>
      <c r="O128" s="481"/>
      <c r="P128" s="482"/>
    </row>
    <row r="129" spans="1:16">
      <c r="A129" s="131"/>
      <c r="B129" s="132"/>
      <c r="C129" s="132"/>
      <c r="D129" s="132"/>
      <c r="E129" s="132"/>
      <c r="F129" s="132"/>
      <c r="G129" s="132"/>
      <c r="H129" s="132"/>
      <c r="I129" s="132"/>
      <c r="J129" s="132"/>
      <c r="K129" s="132"/>
      <c r="L129" s="132"/>
      <c r="M129" s="132"/>
      <c r="N129" s="132"/>
      <c r="O129" s="132"/>
      <c r="P129" s="133"/>
    </row>
    <row r="130" spans="1:16" ht="23.25" customHeight="1">
      <c r="A130" s="487" t="s">
        <v>780</v>
      </c>
      <c r="B130" s="456"/>
      <c r="C130" s="456"/>
      <c r="D130" s="456"/>
      <c r="E130" s="456"/>
      <c r="F130" s="456"/>
      <c r="G130" s="456"/>
      <c r="H130" s="456"/>
      <c r="I130" s="456"/>
      <c r="J130" s="456"/>
      <c r="K130" s="456"/>
      <c r="L130" s="456"/>
      <c r="M130" s="456"/>
      <c r="N130" s="456"/>
      <c r="O130" s="456"/>
      <c r="P130" s="488"/>
    </row>
    <row r="131" spans="1:16" ht="18.75">
      <c r="A131" s="126"/>
      <c r="B131" s="127"/>
      <c r="C131" s="127"/>
      <c r="D131" s="127"/>
      <c r="E131" s="127"/>
      <c r="F131" s="127"/>
      <c r="G131" s="127"/>
      <c r="H131" s="127"/>
      <c r="I131" s="127"/>
      <c r="J131" s="127"/>
      <c r="K131" s="127"/>
      <c r="L131" s="127"/>
      <c r="M131" s="127"/>
      <c r="N131" s="127"/>
      <c r="O131" s="127"/>
      <c r="P131" s="129"/>
    </row>
    <row r="132" spans="1:16" ht="18.75" customHeight="1">
      <c r="A132" s="484" t="s">
        <v>781</v>
      </c>
      <c r="B132" s="485"/>
      <c r="C132" s="485"/>
      <c r="D132" s="485"/>
      <c r="E132" s="485"/>
      <c r="F132" s="485"/>
      <c r="G132" s="485"/>
      <c r="H132" s="485"/>
      <c r="I132" s="485"/>
      <c r="J132" s="485"/>
      <c r="K132" s="485"/>
      <c r="L132" s="485"/>
      <c r="M132" s="485"/>
      <c r="N132" s="485"/>
      <c r="O132" s="485"/>
      <c r="P132" s="486"/>
    </row>
    <row r="133" spans="1:16" ht="18.75">
      <c r="A133" s="471" t="s">
        <v>1134</v>
      </c>
      <c r="B133" s="472"/>
      <c r="C133" s="472"/>
      <c r="D133" s="472"/>
      <c r="E133" s="472"/>
      <c r="F133" s="472"/>
      <c r="G133" s="472"/>
      <c r="H133" s="472"/>
      <c r="I133" s="472"/>
      <c r="J133" s="472"/>
      <c r="K133" s="472"/>
      <c r="L133" s="472"/>
      <c r="M133" s="472"/>
      <c r="N133" s="472"/>
      <c r="O133" s="472"/>
      <c r="P133" s="473"/>
    </row>
    <row r="134" spans="1:16">
      <c r="A134" s="134"/>
      <c r="P134" s="135"/>
    </row>
    <row r="135" spans="1:16" ht="18.75">
      <c r="A135" s="126"/>
      <c r="B135" s="127"/>
      <c r="C135" s="127"/>
      <c r="D135" s="127"/>
      <c r="E135" s="127"/>
      <c r="F135" s="127"/>
      <c r="G135" s="127"/>
      <c r="H135" s="127"/>
      <c r="I135" s="127"/>
      <c r="J135" s="127"/>
      <c r="K135" s="127"/>
      <c r="L135" s="127"/>
      <c r="M135" s="127"/>
      <c r="N135" s="127"/>
      <c r="O135" s="127"/>
      <c r="P135" s="129"/>
    </row>
    <row r="136" spans="1:16" ht="37.5" customHeight="1">
      <c r="A136" s="484" t="s">
        <v>782</v>
      </c>
      <c r="B136" s="485"/>
      <c r="C136" s="485"/>
      <c r="D136" s="485"/>
      <c r="E136" s="485"/>
      <c r="F136" s="485"/>
      <c r="G136" s="485"/>
      <c r="H136" s="485"/>
      <c r="I136" s="485"/>
      <c r="J136" s="485"/>
      <c r="K136" s="485"/>
      <c r="L136" s="485"/>
      <c r="M136" s="485"/>
      <c r="N136" s="485"/>
      <c r="O136" s="485"/>
      <c r="P136" s="486"/>
    </row>
    <row r="137" spans="1:16" ht="18.75">
      <c r="A137" s="474" t="s">
        <v>1134</v>
      </c>
      <c r="B137" s="475"/>
      <c r="C137" s="475"/>
      <c r="D137" s="475"/>
      <c r="E137" s="475"/>
      <c r="F137" s="475"/>
      <c r="G137" s="475"/>
      <c r="H137" s="475"/>
      <c r="I137" s="475"/>
      <c r="J137" s="475"/>
      <c r="K137" s="475"/>
      <c r="L137" s="475"/>
      <c r="M137" s="475"/>
      <c r="N137" s="475"/>
      <c r="O137" s="475"/>
      <c r="P137" s="476"/>
    </row>
    <row r="138" spans="1:16" ht="30" customHeight="1">
      <c r="A138" s="477" t="s">
        <v>783</v>
      </c>
      <c r="B138" s="478"/>
      <c r="C138" s="478"/>
      <c r="D138" s="478"/>
      <c r="E138" s="478"/>
      <c r="F138" s="478"/>
      <c r="G138" s="478"/>
      <c r="H138" s="478"/>
      <c r="I138" s="478"/>
      <c r="J138" s="478"/>
      <c r="K138" s="478"/>
      <c r="L138" s="479"/>
      <c r="M138" s="480"/>
      <c r="N138" s="481"/>
      <c r="O138" s="481"/>
      <c r="P138" s="482"/>
    </row>
    <row r="139" spans="1:16" ht="15" customHeight="1">
      <c r="A139" s="477" t="s">
        <v>784</v>
      </c>
      <c r="B139" s="478"/>
      <c r="C139" s="478"/>
      <c r="D139" s="478"/>
      <c r="E139" s="478"/>
      <c r="F139" s="478"/>
      <c r="G139" s="478"/>
      <c r="H139" s="478"/>
      <c r="I139" s="478"/>
      <c r="J139" s="478"/>
      <c r="K139" s="478"/>
      <c r="L139" s="479"/>
      <c r="M139" s="480"/>
      <c r="N139" s="481"/>
      <c r="O139" s="481"/>
      <c r="P139" s="482"/>
    </row>
    <row r="140" spans="1:16" ht="15" customHeight="1">
      <c r="A140" s="477" t="s">
        <v>785</v>
      </c>
      <c r="B140" s="478"/>
      <c r="C140" s="478"/>
      <c r="D140" s="478"/>
      <c r="E140" s="478"/>
      <c r="F140" s="478"/>
      <c r="G140" s="478"/>
      <c r="H140" s="478"/>
      <c r="I140" s="478"/>
      <c r="J140" s="478"/>
      <c r="K140" s="478"/>
      <c r="L140" s="479"/>
      <c r="M140" s="480"/>
      <c r="N140" s="481"/>
      <c r="O140" s="481"/>
      <c r="P140" s="482"/>
    </row>
    <row r="141" spans="1:16" ht="30" customHeight="1">
      <c r="A141" s="477" t="s">
        <v>786</v>
      </c>
      <c r="B141" s="478"/>
      <c r="C141" s="478"/>
      <c r="D141" s="478"/>
      <c r="E141" s="478"/>
      <c r="F141" s="478"/>
      <c r="G141" s="478"/>
      <c r="H141" s="478"/>
      <c r="I141" s="478"/>
      <c r="J141" s="478"/>
      <c r="K141" s="478"/>
      <c r="L141" s="479"/>
      <c r="M141" s="480"/>
      <c r="N141" s="481"/>
      <c r="O141" s="481"/>
      <c r="P141" s="482"/>
    </row>
    <row r="142" spans="1:16" ht="15" customHeight="1">
      <c r="A142" s="477" t="s">
        <v>787</v>
      </c>
      <c r="B142" s="478"/>
      <c r="C142" s="478"/>
      <c r="D142" s="478"/>
      <c r="E142" s="478"/>
      <c r="F142" s="478"/>
      <c r="G142" s="478"/>
      <c r="H142" s="478"/>
      <c r="I142" s="478"/>
      <c r="J142" s="478"/>
      <c r="K142" s="478"/>
      <c r="L142" s="479"/>
      <c r="M142" s="480"/>
      <c r="N142" s="481"/>
      <c r="O142" s="481"/>
      <c r="P142" s="482"/>
    </row>
    <row r="143" spans="1:16" ht="15" customHeight="1">
      <c r="A143" s="477" t="s">
        <v>788</v>
      </c>
      <c r="B143" s="478"/>
      <c r="C143" s="478"/>
      <c r="D143" s="478"/>
      <c r="E143" s="478"/>
      <c r="F143" s="478"/>
      <c r="G143" s="478"/>
      <c r="H143" s="478"/>
      <c r="I143" s="478"/>
      <c r="J143" s="478"/>
      <c r="K143" s="478"/>
      <c r="L143" s="479"/>
      <c r="M143" s="480"/>
      <c r="N143" s="481"/>
      <c r="O143" s="481"/>
      <c r="P143" s="482"/>
    </row>
    <row r="144" spans="1:16" ht="18.75">
      <c r="A144" s="126"/>
      <c r="B144" s="127"/>
      <c r="C144" s="127"/>
      <c r="D144" s="127"/>
      <c r="E144" s="127"/>
      <c r="F144" s="127"/>
      <c r="G144" s="127"/>
      <c r="H144" s="127"/>
      <c r="I144" s="127"/>
      <c r="J144" s="127"/>
      <c r="K144" s="127"/>
      <c r="L144" s="127"/>
      <c r="M144" s="127"/>
      <c r="N144" s="127"/>
      <c r="O144" s="127"/>
      <c r="P144" s="129"/>
    </row>
    <row r="145" spans="1:16" ht="37.5" customHeight="1">
      <c r="A145" s="484" t="s">
        <v>789</v>
      </c>
      <c r="B145" s="485"/>
      <c r="C145" s="485"/>
      <c r="D145" s="485"/>
      <c r="E145" s="485"/>
      <c r="F145" s="485"/>
      <c r="G145" s="485"/>
      <c r="H145" s="485"/>
      <c r="I145" s="485"/>
      <c r="J145" s="485"/>
      <c r="K145" s="485"/>
      <c r="L145" s="485"/>
      <c r="M145" s="485"/>
      <c r="N145" s="485"/>
      <c r="O145" s="485"/>
      <c r="P145" s="486"/>
    </row>
    <row r="146" spans="1:16" ht="18.75">
      <c r="A146" s="474" t="s">
        <v>1137</v>
      </c>
      <c r="B146" s="475"/>
      <c r="C146" s="475"/>
      <c r="D146" s="475"/>
      <c r="E146" s="475"/>
      <c r="F146" s="475"/>
      <c r="G146" s="475"/>
      <c r="H146" s="475"/>
      <c r="I146" s="475"/>
      <c r="J146" s="475"/>
      <c r="K146" s="475"/>
      <c r="L146" s="475"/>
      <c r="M146" s="475"/>
      <c r="N146" s="475"/>
      <c r="O146" s="475"/>
      <c r="P146" s="476"/>
    </row>
    <row r="147" spans="1:16" ht="60" customHeight="1">
      <c r="A147" s="477" t="s">
        <v>790</v>
      </c>
      <c r="B147" s="478"/>
      <c r="C147" s="478"/>
      <c r="D147" s="478"/>
      <c r="E147" s="478"/>
      <c r="F147" s="478"/>
      <c r="G147" s="478"/>
      <c r="H147" s="478"/>
      <c r="I147" s="478"/>
      <c r="J147" s="478"/>
      <c r="K147" s="478"/>
      <c r="L147" s="479"/>
      <c r="M147" s="480"/>
      <c r="N147" s="481"/>
      <c r="O147" s="481"/>
      <c r="P147" s="482"/>
    </row>
    <row r="148" spans="1:16" ht="15" customHeight="1">
      <c r="A148" s="477" t="s">
        <v>791</v>
      </c>
      <c r="B148" s="478"/>
      <c r="C148" s="478"/>
      <c r="D148" s="478"/>
      <c r="E148" s="478"/>
      <c r="F148" s="478"/>
      <c r="G148" s="478"/>
      <c r="H148" s="478"/>
      <c r="I148" s="478"/>
      <c r="J148" s="478"/>
      <c r="K148" s="478"/>
      <c r="L148" s="479"/>
      <c r="M148" s="480"/>
      <c r="N148" s="481"/>
      <c r="O148" s="481"/>
      <c r="P148" s="482"/>
    </row>
    <row r="149" spans="1:16" ht="15" customHeight="1">
      <c r="A149" s="477" t="s">
        <v>686</v>
      </c>
      <c r="B149" s="478"/>
      <c r="C149" s="478"/>
      <c r="D149" s="478"/>
      <c r="E149" s="478"/>
      <c r="F149" s="478"/>
      <c r="G149" s="478"/>
      <c r="H149" s="478"/>
      <c r="I149" s="478"/>
      <c r="J149" s="478"/>
      <c r="K149" s="478"/>
      <c r="L149" s="479"/>
      <c r="M149" s="480"/>
      <c r="N149" s="481"/>
      <c r="O149" s="481"/>
      <c r="P149" s="482"/>
    </row>
    <row r="150" spans="1:16" ht="15" customHeight="1">
      <c r="A150" s="477" t="s">
        <v>347</v>
      </c>
      <c r="B150" s="478"/>
      <c r="C150" s="478"/>
      <c r="D150" s="478"/>
      <c r="E150" s="478"/>
      <c r="F150" s="478"/>
      <c r="G150" s="478"/>
      <c r="H150" s="478"/>
      <c r="I150" s="478"/>
      <c r="J150" s="478"/>
      <c r="K150" s="478"/>
      <c r="L150" s="479"/>
      <c r="M150" s="480"/>
      <c r="N150" s="481"/>
      <c r="O150" s="481"/>
      <c r="P150" s="482"/>
    </row>
    <row r="151" spans="1:16" ht="15" customHeight="1">
      <c r="A151" s="477" t="s">
        <v>688</v>
      </c>
      <c r="B151" s="478"/>
      <c r="C151" s="478"/>
      <c r="D151" s="478"/>
      <c r="E151" s="478"/>
      <c r="F151" s="478"/>
      <c r="G151" s="478"/>
      <c r="H151" s="478"/>
      <c r="I151" s="478"/>
      <c r="J151" s="478"/>
      <c r="K151" s="478"/>
      <c r="L151" s="479"/>
      <c r="M151" s="480"/>
      <c r="N151" s="481"/>
      <c r="O151" s="481"/>
      <c r="P151" s="482"/>
    </row>
    <row r="152" spans="1:16" ht="30" customHeight="1">
      <c r="A152" s="477" t="s">
        <v>792</v>
      </c>
      <c r="B152" s="478"/>
      <c r="C152" s="478"/>
      <c r="D152" s="478"/>
      <c r="E152" s="478"/>
      <c r="F152" s="478"/>
      <c r="G152" s="478"/>
      <c r="H152" s="478"/>
      <c r="I152" s="478"/>
      <c r="J152" s="478"/>
      <c r="K152" s="478"/>
      <c r="L152" s="479"/>
      <c r="M152" s="480"/>
      <c r="N152" s="481"/>
      <c r="O152" s="481"/>
      <c r="P152" s="482"/>
    </row>
    <row r="153" spans="1:16" ht="15" customHeight="1">
      <c r="A153" s="477" t="s">
        <v>793</v>
      </c>
      <c r="B153" s="478"/>
      <c r="C153" s="478"/>
      <c r="D153" s="478"/>
      <c r="E153" s="478"/>
      <c r="F153" s="478"/>
      <c r="G153" s="478"/>
      <c r="H153" s="478"/>
      <c r="I153" s="478"/>
      <c r="J153" s="478"/>
      <c r="K153" s="478"/>
      <c r="L153" s="479"/>
      <c r="M153" s="480"/>
      <c r="N153" s="481"/>
      <c r="O153" s="481"/>
      <c r="P153" s="482"/>
    </row>
    <row r="154" spans="1:16" ht="30" customHeight="1">
      <c r="A154" s="477" t="s">
        <v>794</v>
      </c>
      <c r="B154" s="478"/>
      <c r="C154" s="478"/>
      <c r="D154" s="478"/>
      <c r="E154" s="478"/>
      <c r="F154" s="478"/>
      <c r="G154" s="478"/>
      <c r="H154" s="478"/>
      <c r="I154" s="478"/>
      <c r="J154" s="478"/>
      <c r="K154" s="478"/>
      <c r="L154" s="479"/>
      <c r="M154" s="480"/>
      <c r="N154" s="481"/>
      <c r="O154" s="481"/>
      <c r="P154" s="482"/>
    </row>
    <row r="155" spans="1:16" ht="15" customHeight="1">
      <c r="A155" s="477" t="s">
        <v>759</v>
      </c>
      <c r="B155" s="478"/>
      <c r="C155" s="478"/>
      <c r="D155" s="478"/>
      <c r="E155" s="478"/>
      <c r="F155" s="478"/>
      <c r="G155" s="478"/>
      <c r="H155" s="478"/>
      <c r="I155" s="478"/>
      <c r="J155" s="478"/>
      <c r="K155" s="478"/>
      <c r="L155" s="479"/>
      <c r="M155" s="480"/>
      <c r="N155" s="481"/>
      <c r="O155" s="481"/>
      <c r="P155" s="482"/>
    </row>
    <row r="156" spans="1:16" ht="15" customHeight="1">
      <c r="A156" s="477" t="s">
        <v>795</v>
      </c>
      <c r="B156" s="478"/>
      <c r="C156" s="478"/>
      <c r="D156" s="478"/>
      <c r="E156" s="478"/>
      <c r="F156" s="478"/>
      <c r="G156" s="478"/>
      <c r="H156" s="478"/>
      <c r="I156" s="478"/>
      <c r="J156" s="478"/>
      <c r="K156" s="478"/>
      <c r="L156" s="479"/>
      <c r="M156" s="480"/>
      <c r="N156" s="481"/>
      <c r="O156" s="481"/>
      <c r="P156" s="482"/>
    </row>
    <row r="157" spans="1:16" ht="15" customHeight="1">
      <c r="A157" s="477" t="s">
        <v>796</v>
      </c>
      <c r="B157" s="478"/>
      <c r="C157" s="478"/>
      <c r="D157" s="478"/>
      <c r="E157" s="478"/>
      <c r="F157" s="478"/>
      <c r="G157" s="478"/>
      <c r="H157" s="478"/>
      <c r="I157" s="478"/>
      <c r="J157" s="478"/>
      <c r="K157" s="478"/>
      <c r="L157" s="479"/>
      <c r="M157" s="480"/>
      <c r="N157" s="481"/>
      <c r="O157" s="481"/>
      <c r="P157" s="482"/>
    </row>
    <row r="158" spans="1:16" ht="15" customHeight="1">
      <c r="A158" s="477" t="s">
        <v>797</v>
      </c>
      <c r="B158" s="478"/>
      <c r="C158" s="478"/>
      <c r="D158" s="478"/>
      <c r="E158" s="478"/>
      <c r="F158" s="478"/>
      <c r="G158" s="478"/>
      <c r="H158" s="478"/>
      <c r="I158" s="478"/>
      <c r="J158" s="478"/>
      <c r="K158" s="478"/>
      <c r="L158" s="479"/>
      <c r="M158" s="480"/>
      <c r="N158" s="481"/>
      <c r="O158" s="481"/>
      <c r="P158" s="482"/>
    </row>
    <row r="159" spans="1:16" ht="15" customHeight="1">
      <c r="A159" s="477" t="s">
        <v>798</v>
      </c>
      <c r="B159" s="478"/>
      <c r="C159" s="478"/>
      <c r="D159" s="478"/>
      <c r="E159" s="478"/>
      <c r="F159" s="478"/>
      <c r="G159" s="478"/>
      <c r="H159" s="478"/>
      <c r="I159" s="478"/>
      <c r="J159" s="478"/>
      <c r="K159" s="478"/>
      <c r="L159" s="479"/>
      <c r="M159" s="480"/>
      <c r="N159" s="481"/>
      <c r="O159" s="481"/>
      <c r="P159" s="482"/>
    </row>
    <row r="160" spans="1:16" ht="15" customHeight="1">
      <c r="A160" s="477" t="s">
        <v>799</v>
      </c>
      <c r="B160" s="478"/>
      <c r="C160" s="478"/>
      <c r="D160" s="478"/>
      <c r="E160" s="478"/>
      <c r="F160" s="478"/>
      <c r="G160" s="478"/>
      <c r="H160" s="478"/>
      <c r="I160" s="478"/>
      <c r="J160" s="478"/>
      <c r="K160" s="478"/>
      <c r="L160" s="479"/>
      <c r="M160" s="480"/>
      <c r="N160" s="481"/>
      <c r="O160" s="481"/>
      <c r="P160" s="482"/>
    </row>
    <row r="161" spans="1:16" ht="15" customHeight="1">
      <c r="A161" s="477" t="s">
        <v>800</v>
      </c>
      <c r="B161" s="478"/>
      <c r="C161" s="478"/>
      <c r="D161" s="478"/>
      <c r="E161" s="478"/>
      <c r="F161" s="478"/>
      <c r="G161" s="478"/>
      <c r="H161" s="478"/>
      <c r="I161" s="478"/>
      <c r="J161" s="478"/>
      <c r="K161" s="478"/>
      <c r="L161" s="479"/>
      <c r="M161" s="480"/>
      <c r="N161" s="481"/>
      <c r="O161" s="481"/>
      <c r="P161" s="482"/>
    </row>
    <row r="162" spans="1:16" ht="15" customHeight="1">
      <c r="A162" s="477" t="s">
        <v>800</v>
      </c>
      <c r="B162" s="478"/>
      <c r="C162" s="478"/>
      <c r="D162" s="478"/>
      <c r="E162" s="478"/>
      <c r="F162" s="478"/>
      <c r="G162" s="478"/>
      <c r="H162" s="478"/>
      <c r="I162" s="478"/>
      <c r="J162" s="478"/>
      <c r="K162" s="478"/>
      <c r="L162" s="479"/>
      <c r="M162" s="480"/>
      <c r="N162" s="481"/>
      <c r="O162" s="481"/>
      <c r="P162" s="482"/>
    </row>
    <row r="163" spans="1:16" ht="15" customHeight="1">
      <c r="A163" s="477" t="s">
        <v>801</v>
      </c>
      <c r="B163" s="478"/>
      <c r="C163" s="478"/>
      <c r="D163" s="478"/>
      <c r="E163" s="478"/>
      <c r="F163" s="478"/>
      <c r="G163" s="478"/>
      <c r="H163" s="478"/>
      <c r="I163" s="478"/>
      <c r="J163" s="478"/>
      <c r="K163" s="478"/>
      <c r="L163" s="479"/>
      <c r="M163" s="480"/>
      <c r="N163" s="481"/>
      <c r="O163" s="481"/>
      <c r="P163" s="482"/>
    </row>
    <row r="164" spans="1:16" ht="30" customHeight="1">
      <c r="A164" s="477" t="s">
        <v>802</v>
      </c>
      <c r="B164" s="478"/>
      <c r="C164" s="478"/>
      <c r="D164" s="478"/>
      <c r="E164" s="478"/>
      <c r="F164" s="478"/>
      <c r="G164" s="478"/>
      <c r="H164" s="478"/>
      <c r="I164" s="478"/>
      <c r="J164" s="478"/>
      <c r="K164" s="478"/>
      <c r="L164" s="479"/>
      <c r="M164" s="480"/>
      <c r="N164" s="481"/>
      <c r="O164" s="481"/>
      <c r="P164" s="482"/>
    </row>
    <row r="165" spans="1:16" ht="15" customHeight="1">
      <c r="A165" s="477" t="s">
        <v>803</v>
      </c>
      <c r="B165" s="478"/>
      <c r="C165" s="478"/>
      <c r="D165" s="478"/>
      <c r="E165" s="478"/>
      <c r="F165" s="478"/>
      <c r="G165" s="478"/>
      <c r="H165" s="478"/>
      <c r="I165" s="478"/>
      <c r="J165" s="478"/>
      <c r="K165" s="478"/>
      <c r="L165" s="479"/>
      <c r="M165" s="480"/>
      <c r="N165" s="481"/>
      <c r="O165" s="481"/>
      <c r="P165" s="482"/>
    </row>
    <row r="166" spans="1:16" ht="15" customHeight="1">
      <c r="A166" s="477" t="s">
        <v>701</v>
      </c>
      <c r="B166" s="478"/>
      <c r="C166" s="478"/>
      <c r="D166" s="478"/>
      <c r="E166" s="478"/>
      <c r="F166" s="478"/>
      <c r="G166" s="478"/>
      <c r="H166" s="478"/>
      <c r="I166" s="478"/>
      <c r="J166" s="478"/>
      <c r="K166" s="478"/>
      <c r="L166" s="479"/>
      <c r="M166" s="480"/>
      <c r="N166" s="481"/>
      <c r="O166" s="481"/>
      <c r="P166" s="482"/>
    </row>
    <row r="167" spans="1:16" ht="30" customHeight="1">
      <c r="A167" s="477" t="s">
        <v>804</v>
      </c>
      <c r="B167" s="478"/>
      <c r="C167" s="478"/>
      <c r="D167" s="478"/>
      <c r="E167" s="478"/>
      <c r="F167" s="478"/>
      <c r="G167" s="478"/>
      <c r="H167" s="478"/>
      <c r="I167" s="478"/>
      <c r="J167" s="478"/>
      <c r="K167" s="478"/>
      <c r="L167" s="479"/>
      <c r="M167" s="480"/>
      <c r="N167" s="481"/>
      <c r="O167" s="481"/>
      <c r="P167" s="482"/>
    </row>
    <row r="168" spans="1:16" ht="15" customHeight="1">
      <c r="A168" s="477" t="s">
        <v>805</v>
      </c>
      <c r="B168" s="478"/>
      <c r="C168" s="478"/>
      <c r="D168" s="478"/>
      <c r="E168" s="478"/>
      <c r="F168" s="478"/>
      <c r="G168" s="478"/>
      <c r="H168" s="478"/>
      <c r="I168" s="478"/>
      <c r="J168" s="478"/>
      <c r="K168" s="478"/>
      <c r="L168" s="479"/>
      <c r="M168" s="480"/>
      <c r="N168" s="481"/>
      <c r="O168" s="481"/>
      <c r="P168" s="482"/>
    </row>
    <row r="169" spans="1:16" ht="15" customHeight="1">
      <c r="A169" s="477" t="s">
        <v>774</v>
      </c>
      <c r="B169" s="478"/>
      <c r="C169" s="478"/>
      <c r="D169" s="478"/>
      <c r="E169" s="478"/>
      <c r="F169" s="478"/>
      <c r="G169" s="478"/>
      <c r="H169" s="478"/>
      <c r="I169" s="478"/>
      <c r="J169" s="478"/>
      <c r="K169" s="478"/>
      <c r="L169" s="479"/>
      <c r="M169" s="480"/>
      <c r="N169" s="481"/>
      <c r="O169" s="481"/>
      <c r="P169" s="482"/>
    </row>
    <row r="170" spans="1:16" ht="15" customHeight="1">
      <c r="A170" s="477" t="s">
        <v>806</v>
      </c>
      <c r="B170" s="478"/>
      <c r="C170" s="478"/>
      <c r="D170" s="478"/>
      <c r="E170" s="478"/>
      <c r="F170" s="478"/>
      <c r="G170" s="478"/>
      <c r="H170" s="478"/>
      <c r="I170" s="478"/>
      <c r="J170" s="478"/>
      <c r="K170" s="478"/>
      <c r="L170" s="479"/>
      <c r="M170" s="480"/>
      <c r="N170" s="481"/>
      <c r="O170" s="481"/>
      <c r="P170" s="482"/>
    </row>
    <row r="171" spans="1:16" ht="15" customHeight="1">
      <c r="A171" s="477" t="s">
        <v>686</v>
      </c>
      <c r="B171" s="478"/>
      <c r="C171" s="478"/>
      <c r="D171" s="478"/>
      <c r="E171" s="478"/>
      <c r="F171" s="478"/>
      <c r="G171" s="478"/>
      <c r="H171" s="478"/>
      <c r="I171" s="478"/>
      <c r="J171" s="478"/>
      <c r="K171" s="478"/>
      <c r="L171" s="479"/>
      <c r="M171" s="480"/>
      <c r="N171" s="481"/>
      <c r="O171" s="481"/>
      <c r="P171" s="482"/>
    </row>
    <row r="172" spans="1:16" ht="30" customHeight="1">
      <c r="A172" s="477" t="s">
        <v>807</v>
      </c>
      <c r="B172" s="478"/>
      <c r="C172" s="478"/>
      <c r="D172" s="478"/>
      <c r="E172" s="478"/>
      <c r="F172" s="478"/>
      <c r="G172" s="478"/>
      <c r="H172" s="478"/>
      <c r="I172" s="478"/>
      <c r="J172" s="478"/>
      <c r="K172" s="478"/>
      <c r="L172" s="479"/>
      <c r="M172" s="480"/>
      <c r="N172" s="481"/>
      <c r="O172" s="481"/>
      <c r="P172" s="482"/>
    </row>
    <row r="173" spans="1:16" ht="15" customHeight="1">
      <c r="A173" s="477" t="s">
        <v>808</v>
      </c>
      <c r="B173" s="478"/>
      <c r="C173" s="478"/>
      <c r="D173" s="478"/>
      <c r="E173" s="478"/>
      <c r="F173" s="478"/>
      <c r="G173" s="478"/>
      <c r="H173" s="478"/>
      <c r="I173" s="478"/>
      <c r="J173" s="478"/>
      <c r="K173" s="478"/>
      <c r="L173" s="479"/>
      <c r="M173" s="480"/>
      <c r="N173" s="481"/>
      <c r="O173" s="481"/>
      <c r="P173" s="482"/>
    </row>
    <row r="174" spans="1:16" ht="15" customHeight="1">
      <c r="A174" s="477" t="s">
        <v>705</v>
      </c>
      <c r="B174" s="478"/>
      <c r="C174" s="478"/>
      <c r="D174" s="478"/>
      <c r="E174" s="478"/>
      <c r="F174" s="478"/>
      <c r="G174" s="478"/>
      <c r="H174" s="478"/>
      <c r="I174" s="478"/>
      <c r="J174" s="478"/>
      <c r="K174" s="478"/>
      <c r="L174" s="479"/>
      <c r="M174" s="480"/>
      <c r="N174" s="481"/>
      <c r="O174" s="481"/>
      <c r="P174" s="482"/>
    </row>
    <row r="175" spans="1:16" ht="15" customHeight="1">
      <c r="A175" s="477" t="s">
        <v>707</v>
      </c>
      <c r="B175" s="478"/>
      <c r="C175" s="478"/>
      <c r="D175" s="478"/>
      <c r="E175" s="478"/>
      <c r="F175" s="478"/>
      <c r="G175" s="478"/>
      <c r="H175" s="478"/>
      <c r="I175" s="478"/>
      <c r="J175" s="478"/>
      <c r="K175" s="478"/>
      <c r="L175" s="479"/>
      <c r="M175" s="480"/>
      <c r="N175" s="481"/>
      <c r="O175" s="481"/>
      <c r="P175" s="482"/>
    </row>
    <row r="176" spans="1:16">
      <c r="A176" s="131"/>
      <c r="B176" s="132"/>
      <c r="C176" s="132"/>
      <c r="D176" s="132"/>
      <c r="E176" s="132"/>
      <c r="F176" s="132"/>
      <c r="G176" s="132"/>
      <c r="H176" s="132"/>
      <c r="I176" s="132"/>
      <c r="J176" s="132"/>
      <c r="K176" s="132"/>
      <c r="L176" s="132"/>
      <c r="M176" s="132"/>
      <c r="N176" s="132"/>
      <c r="O176" s="132"/>
      <c r="P176" s="133"/>
    </row>
    <row r="177" spans="1:16" ht="23.25" customHeight="1">
      <c r="A177" s="487" t="s">
        <v>809</v>
      </c>
      <c r="B177" s="456"/>
      <c r="C177" s="456"/>
      <c r="D177" s="456"/>
      <c r="E177" s="456"/>
      <c r="F177" s="456"/>
      <c r="G177" s="456"/>
      <c r="H177" s="456"/>
      <c r="I177" s="456"/>
      <c r="J177" s="456"/>
      <c r="K177" s="456"/>
      <c r="L177" s="456"/>
      <c r="M177" s="456"/>
      <c r="N177" s="456"/>
      <c r="O177" s="456"/>
      <c r="P177" s="488"/>
    </row>
    <row r="178" spans="1:16" ht="18.75">
      <c r="A178" s="126"/>
      <c r="B178" s="127"/>
      <c r="C178" s="127"/>
      <c r="D178" s="127"/>
      <c r="E178" s="127"/>
      <c r="F178" s="127"/>
      <c r="G178" s="127"/>
      <c r="H178" s="127"/>
      <c r="I178" s="127"/>
      <c r="J178" s="127"/>
      <c r="K178" s="127"/>
      <c r="L178" s="127"/>
      <c r="M178" s="127"/>
      <c r="N178" s="127"/>
      <c r="O178" s="127"/>
      <c r="P178" s="129"/>
    </row>
    <row r="179" spans="1:16" ht="18.75" customHeight="1">
      <c r="A179" s="484" t="s">
        <v>810</v>
      </c>
      <c r="B179" s="485"/>
      <c r="C179" s="485"/>
      <c r="D179" s="485"/>
      <c r="E179" s="485"/>
      <c r="F179" s="485"/>
      <c r="G179" s="485"/>
      <c r="H179" s="485"/>
      <c r="I179" s="485"/>
      <c r="J179" s="485"/>
      <c r="K179" s="485"/>
      <c r="L179" s="485"/>
      <c r="M179" s="485"/>
      <c r="N179" s="485"/>
      <c r="O179" s="485"/>
      <c r="P179" s="486"/>
    </row>
    <row r="180" spans="1:16" ht="18.75">
      <c r="A180" s="471" t="s">
        <v>1134</v>
      </c>
      <c r="B180" s="472"/>
      <c r="C180" s="472"/>
      <c r="D180" s="472"/>
      <c r="E180" s="472"/>
      <c r="F180" s="472"/>
      <c r="G180" s="472"/>
      <c r="H180" s="472"/>
      <c r="I180" s="472"/>
      <c r="J180" s="472"/>
      <c r="K180" s="472"/>
      <c r="L180" s="472"/>
      <c r="M180" s="472"/>
      <c r="N180" s="472"/>
      <c r="O180" s="472"/>
      <c r="P180" s="473"/>
    </row>
    <row r="181" spans="1:16">
      <c r="A181" s="134"/>
      <c r="P181" s="135"/>
    </row>
    <row r="182" spans="1:16" ht="18.75">
      <c r="A182" s="126"/>
      <c r="B182" s="127"/>
      <c r="C182" s="127"/>
      <c r="D182" s="127"/>
      <c r="E182" s="127"/>
      <c r="F182" s="127"/>
      <c r="G182" s="127"/>
      <c r="H182" s="127"/>
      <c r="I182" s="127"/>
      <c r="J182" s="127"/>
      <c r="K182" s="127"/>
      <c r="L182" s="127"/>
      <c r="M182" s="127"/>
      <c r="N182" s="127"/>
      <c r="O182" s="127"/>
      <c r="P182" s="129"/>
    </row>
    <row r="183" spans="1:16" ht="37.5" customHeight="1">
      <c r="A183" s="484" t="s">
        <v>811</v>
      </c>
      <c r="B183" s="485"/>
      <c r="C183" s="485"/>
      <c r="D183" s="485"/>
      <c r="E183" s="485"/>
      <c r="F183" s="485"/>
      <c r="G183" s="485"/>
      <c r="H183" s="485"/>
      <c r="I183" s="485"/>
      <c r="J183" s="485"/>
      <c r="K183" s="485"/>
      <c r="L183" s="485"/>
      <c r="M183" s="485"/>
      <c r="N183" s="485"/>
      <c r="O183" s="485"/>
      <c r="P183" s="486"/>
    </row>
    <row r="184" spans="1:16" ht="18.75">
      <c r="A184" s="471" t="s">
        <v>1134</v>
      </c>
      <c r="B184" s="472"/>
      <c r="C184" s="472"/>
      <c r="D184" s="472"/>
      <c r="E184" s="472"/>
      <c r="F184" s="472"/>
      <c r="G184" s="472"/>
      <c r="H184" s="472"/>
      <c r="I184" s="472"/>
      <c r="J184" s="472"/>
      <c r="K184" s="472"/>
      <c r="L184" s="472"/>
      <c r="M184" s="472"/>
      <c r="N184" s="472"/>
      <c r="O184" s="472"/>
      <c r="P184" s="473"/>
    </row>
    <row r="185" spans="1:16">
      <c r="A185" s="134"/>
      <c r="P185" s="135"/>
    </row>
    <row r="186" spans="1:16" ht="18.75">
      <c r="A186" s="126"/>
      <c r="B186" s="127"/>
      <c r="C186" s="127"/>
      <c r="D186" s="127"/>
      <c r="E186" s="127"/>
      <c r="F186" s="127"/>
      <c r="G186" s="127"/>
      <c r="H186" s="127"/>
      <c r="I186" s="127"/>
      <c r="J186" s="127"/>
      <c r="K186" s="127"/>
      <c r="L186" s="127"/>
      <c r="M186" s="127"/>
      <c r="N186" s="127"/>
      <c r="O186" s="127"/>
      <c r="P186" s="129"/>
    </row>
    <row r="187" spans="1:16" ht="37.5" customHeight="1">
      <c r="A187" s="484" t="s">
        <v>812</v>
      </c>
      <c r="B187" s="485"/>
      <c r="C187" s="485"/>
      <c r="D187" s="485"/>
      <c r="E187" s="485"/>
      <c r="F187" s="485"/>
      <c r="G187" s="485"/>
      <c r="H187" s="485"/>
      <c r="I187" s="485"/>
      <c r="J187" s="485"/>
      <c r="K187" s="485"/>
      <c r="L187" s="485"/>
      <c r="M187" s="485"/>
      <c r="N187" s="485"/>
      <c r="O187" s="485"/>
      <c r="P187" s="486"/>
    </row>
    <row r="188" spans="1:16" ht="18.75">
      <c r="A188" s="471" t="s">
        <v>1134</v>
      </c>
      <c r="B188" s="472"/>
      <c r="C188" s="472"/>
      <c r="D188" s="472"/>
      <c r="E188" s="472"/>
      <c r="F188" s="472"/>
      <c r="G188" s="472"/>
      <c r="H188" s="472"/>
      <c r="I188" s="472"/>
      <c r="J188" s="472"/>
      <c r="K188" s="472"/>
      <c r="L188" s="472"/>
      <c r="M188" s="472"/>
      <c r="N188" s="472"/>
      <c r="O188" s="472"/>
      <c r="P188" s="473"/>
    </row>
    <row r="189" spans="1:16">
      <c r="A189" s="134"/>
      <c r="P189" s="135"/>
    </row>
    <row r="190" spans="1:16" ht="18.75">
      <c r="A190" s="126"/>
      <c r="B190" s="127"/>
      <c r="C190" s="127"/>
      <c r="D190" s="127"/>
      <c r="E190" s="127"/>
      <c r="F190" s="127"/>
      <c r="G190" s="127"/>
      <c r="H190" s="127"/>
      <c r="I190" s="127"/>
      <c r="J190" s="127"/>
      <c r="K190" s="127"/>
      <c r="L190" s="127"/>
      <c r="M190" s="127"/>
      <c r="N190" s="127"/>
      <c r="O190" s="127"/>
      <c r="P190" s="129"/>
    </row>
    <row r="191" spans="1:16" ht="37.5" customHeight="1">
      <c r="A191" s="484" t="s">
        <v>813</v>
      </c>
      <c r="B191" s="485"/>
      <c r="C191" s="485"/>
      <c r="D191" s="485"/>
      <c r="E191" s="485"/>
      <c r="F191" s="485"/>
      <c r="G191" s="485"/>
      <c r="H191" s="485"/>
      <c r="I191" s="485"/>
      <c r="J191" s="485"/>
      <c r="K191" s="485"/>
      <c r="L191" s="485"/>
      <c r="M191" s="485"/>
      <c r="N191" s="485"/>
      <c r="O191" s="485"/>
      <c r="P191" s="486"/>
    </row>
    <row r="192" spans="1:16" ht="18.75">
      <c r="A192" s="474" t="s">
        <v>1138</v>
      </c>
      <c r="B192" s="475"/>
      <c r="C192" s="475"/>
      <c r="D192" s="475"/>
      <c r="E192" s="475"/>
      <c r="F192" s="475"/>
      <c r="G192" s="475"/>
      <c r="H192" s="475"/>
      <c r="I192" s="475"/>
      <c r="J192" s="475"/>
      <c r="K192" s="475"/>
      <c r="L192" s="475"/>
      <c r="M192" s="475"/>
      <c r="N192" s="475"/>
      <c r="O192" s="475"/>
      <c r="P192" s="476"/>
    </row>
    <row r="193" spans="1:16" ht="60" customHeight="1">
      <c r="A193" s="477" t="s">
        <v>814</v>
      </c>
      <c r="B193" s="478"/>
      <c r="C193" s="478"/>
      <c r="D193" s="478"/>
      <c r="E193" s="478"/>
      <c r="F193" s="478"/>
      <c r="G193" s="478"/>
      <c r="H193" s="478"/>
      <c r="I193" s="478"/>
      <c r="J193" s="478"/>
      <c r="K193" s="478"/>
      <c r="L193" s="479"/>
      <c r="M193" s="480"/>
      <c r="N193" s="481"/>
      <c r="O193" s="481"/>
      <c r="P193" s="482"/>
    </row>
    <row r="194" spans="1:16" ht="15" customHeight="1">
      <c r="A194" s="477" t="s">
        <v>815</v>
      </c>
      <c r="B194" s="478"/>
      <c r="C194" s="478"/>
      <c r="D194" s="478"/>
      <c r="E194" s="478"/>
      <c r="F194" s="478"/>
      <c r="G194" s="478"/>
      <c r="H194" s="478"/>
      <c r="I194" s="478"/>
      <c r="J194" s="478"/>
      <c r="K194" s="478"/>
      <c r="L194" s="479"/>
      <c r="M194" s="480"/>
      <c r="N194" s="481"/>
      <c r="O194" s="481"/>
      <c r="P194" s="482"/>
    </row>
    <row r="195" spans="1:16" ht="15" customHeight="1">
      <c r="A195" s="477" t="s">
        <v>686</v>
      </c>
      <c r="B195" s="478"/>
      <c r="C195" s="478"/>
      <c r="D195" s="478"/>
      <c r="E195" s="478"/>
      <c r="F195" s="478"/>
      <c r="G195" s="478"/>
      <c r="H195" s="478"/>
      <c r="I195" s="478"/>
      <c r="J195" s="478"/>
      <c r="K195" s="478"/>
      <c r="L195" s="479"/>
      <c r="M195" s="480"/>
      <c r="N195" s="481"/>
      <c r="O195" s="481"/>
      <c r="P195" s="482"/>
    </row>
    <row r="196" spans="1:16" ht="15" customHeight="1">
      <c r="A196" s="477" t="s">
        <v>688</v>
      </c>
      <c r="B196" s="478"/>
      <c r="C196" s="478"/>
      <c r="D196" s="478"/>
      <c r="E196" s="478"/>
      <c r="F196" s="478"/>
      <c r="G196" s="478"/>
      <c r="H196" s="478"/>
      <c r="I196" s="478"/>
      <c r="J196" s="478"/>
      <c r="K196" s="478"/>
      <c r="L196" s="479"/>
      <c r="M196" s="480"/>
      <c r="N196" s="481"/>
      <c r="O196" s="481"/>
      <c r="P196" s="482"/>
    </row>
    <row r="197" spans="1:16" ht="30" customHeight="1">
      <c r="A197" s="477" t="s">
        <v>816</v>
      </c>
      <c r="B197" s="478"/>
      <c r="C197" s="478"/>
      <c r="D197" s="478"/>
      <c r="E197" s="478"/>
      <c r="F197" s="478"/>
      <c r="G197" s="478"/>
      <c r="H197" s="478"/>
      <c r="I197" s="478"/>
      <c r="J197" s="478"/>
      <c r="K197" s="478"/>
      <c r="L197" s="479"/>
      <c r="M197" s="480"/>
      <c r="N197" s="481"/>
      <c r="O197" s="481"/>
      <c r="P197" s="482"/>
    </row>
    <row r="198" spans="1:16" ht="15" customHeight="1">
      <c r="A198" s="477" t="s">
        <v>817</v>
      </c>
      <c r="B198" s="478"/>
      <c r="C198" s="478"/>
      <c r="D198" s="478"/>
      <c r="E198" s="478"/>
      <c r="F198" s="478"/>
      <c r="G198" s="478"/>
      <c r="H198" s="478"/>
      <c r="I198" s="478"/>
      <c r="J198" s="478"/>
      <c r="K198" s="478"/>
      <c r="L198" s="479"/>
      <c r="M198" s="480"/>
      <c r="N198" s="481"/>
      <c r="O198" s="481"/>
      <c r="P198" s="482"/>
    </row>
    <row r="199" spans="1:16" ht="15" customHeight="1">
      <c r="A199" s="477" t="s">
        <v>818</v>
      </c>
      <c r="B199" s="478"/>
      <c r="C199" s="478"/>
      <c r="D199" s="478"/>
      <c r="E199" s="478"/>
      <c r="F199" s="478"/>
      <c r="G199" s="478"/>
      <c r="H199" s="478"/>
      <c r="I199" s="478"/>
      <c r="J199" s="478"/>
      <c r="K199" s="478"/>
      <c r="L199" s="479"/>
      <c r="M199" s="480"/>
      <c r="N199" s="481"/>
      <c r="O199" s="481"/>
      <c r="P199" s="482"/>
    </row>
    <row r="200" spans="1:16" ht="15" customHeight="1">
      <c r="A200" s="477" t="s">
        <v>819</v>
      </c>
      <c r="B200" s="478"/>
      <c r="C200" s="478"/>
      <c r="D200" s="478"/>
      <c r="E200" s="478"/>
      <c r="F200" s="478"/>
      <c r="G200" s="478"/>
      <c r="H200" s="478"/>
      <c r="I200" s="478"/>
      <c r="J200" s="478"/>
      <c r="K200" s="478"/>
      <c r="L200" s="479"/>
      <c r="M200" s="480"/>
      <c r="N200" s="481"/>
      <c r="O200" s="481"/>
      <c r="P200" s="482"/>
    </row>
    <row r="201" spans="1:16" ht="15" customHeight="1">
      <c r="A201" s="477" t="s">
        <v>820</v>
      </c>
      <c r="B201" s="478"/>
      <c r="C201" s="478"/>
      <c r="D201" s="478"/>
      <c r="E201" s="478"/>
      <c r="F201" s="478"/>
      <c r="G201" s="478"/>
      <c r="H201" s="478"/>
      <c r="I201" s="478"/>
      <c r="J201" s="478"/>
      <c r="K201" s="478"/>
      <c r="L201" s="479"/>
      <c r="M201" s="480"/>
      <c r="N201" s="481"/>
      <c r="O201" s="481"/>
      <c r="P201" s="482"/>
    </row>
    <row r="202" spans="1:16" ht="15" customHeight="1">
      <c r="A202" s="477" t="s">
        <v>759</v>
      </c>
      <c r="B202" s="478"/>
      <c r="C202" s="478"/>
      <c r="D202" s="478"/>
      <c r="E202" s="478"/>
      <c r="F202" s="478"/>
      <c r="G202" s="478"/>
      <c r="H202" s="478"/>
      <c r="I202" s="478"/>
      <c r="J202" s="478"/>
      <c r="K202" s="478"/>
      <c r="L202" s="479"/>
      <c r="M202" s="480"/>
      <c r="N202" s="481"/>
      <c r="O202" s="481"/>
      <c r="P202" s="482"/>
    </row>
    <row r="203" spans="1:16" ht="15" customHeight="1">
      <c r="A203" s="477" t="s">
        <v>821</v>
      </c>
      <c r="B203" s="478"/>
      <c r="C203" s="478"/>
      <c r="D203" s="478"/>
      <c r="E203" s="478"/>
      <c r="F203" s="478"/>
      <c r="G203" s="478"/>
      <c r="H203" s="478"/>
      <c r="I203" s="478"/>
      <c r="J203" s="478"/>
      <c r="K203" s="478"/>
      <c r="L203" s="479"/>
      <c r="M203" s="480"/>
      <c r="N203" s="481"/>
      <c r="O203" s="481"/>
      <c r="P203" s="482"/>
    </row>
    <row r="204" spans="1:16" ht="15" customHeight="1">
      <c r="A204" s="477" t="s">
        <v>822</v>
      </c>
      <c r="B204" s="478"/>
      <c r="C204" s="478"/>
      <c r="D204" s="478"/>
      <c r="E204" s="478"/>
      <c r="F204" s="478"/>
      <c r="G204" s="478"/>
      <c r="H204" s="478"/>
      <c r="I204" s="478"/>
      <c r="J204" s="478"/>
      <c r="K204" s="478"/>
      <c r="L204" s="479"/>
      <c r="M204" s="480"/>
      <c r="N204" s="481"/>
      <c r="O204" s="481"/>
      <c r="P204" s="482"/>
    </row>
    <row r="205" spans="1:16" ht="15" customHeight="1">
      <c r="A205" s="477" t="s">
        <v>823</v>
      </c>
      <c r="B205" s="478"/>
      <c r="C205" s="478"/>
      <c r="D205" s="478"/>
      <c r="E205" s="478"/>
      <c r="F205" s="478"/>
      <c r="G205" s="478"/>
      <c r="H205" s="478"/>
      <c r="I205" s="478"/>
      <c r="J205" s="478"/>
      <c r="K205" s="478"/>
      <c r="L205" s="479"/>
      <c r="M205" s="480"/>
      <c r="N205" s="481"/>
      <c r="O205" s="481"/>
      <c r="P205" s="482"/>
    </row>
    <row r="206" spans="1:16" ht="15" customHeight="1">
      <c r="A206" s="477" t="s">
        <v>824</v>
      </c>
      <c r="B206" s="478"/>
      <c r="C206" s="478"/>
      <c r="D206" s="478"/>
      <c r="E206" s="478"/>
      <c r="F206" s="478"/>
      <c r="G206" s="478"/>
      <c r="H206" s="478"/>
      <c r="I206" s="478"/>
      <c r="J206" s="478"/>
      <c r="K206" s="478"/>
      <c r="L206" s="479"/>
      <c r="M206" s="480"/>
      <c r="N206" s="481"/>
      <c r="O206" s="481"/>
      <c r="P206" s="482"/>
    </row>
    <row r="207" spans="1:16" ht="30" customHeight="1">
      <c r="A207" s="477" t="s">
        <v>825</v>
      </c>
      <c r="B207" s="478"/>
      <c r="C207" s="478"/>
      <c r="D207" s="478"/>
      <c r="E207" s="478"/>
      <c r="F207" s="478"/>
      <c r="G207" s="478"/>
      <c r="H207" s="478"/>
      <c r="I207" s="478"/>
      <c r="J207" s="478"/>
      <c r="K207" s="478"/>
      <c r="L207" s="479"/>
      <c r="M207" s="480"/>
      <c r="N207" s="481"/>
      <c r="O207" s="481"/>
      <c r="P207" s="482"/>
    </row>
    <row r="208" spans="1:16" ht="15" customHeight="1">
      <c r="A208" s="477" t="s">
        <v>800</v>
      </c>
      <c r="B208" s="478"/>
      <c r="C208" s="478"/>
      <c r="D208" s="478"/>
      <c r="E208" s="478"/>
      <c r="F208" s="478"/>
      <c r="G208" s="478"/>
      <c r="H208" s="478"/>
      <c r="I208" s="478"/>
      <c r="J208" s="478"/>
      <c r="K208" s="478"/>
      <c r="L208" s="479"/>
      <c r="M208" s="480"/>
      <c r="N208" s="481"/>
      <c r="O208" s="481"/>
      <c r="P208" s="482"/>
    </row>
    <row r="209" spans="1:16" ht="15" customHeight="1">
      <c r="A209" s="477" t="s">
        <v>800</v>
      </c>
      <c r="B209" s="478"/>
      <c r="C209" s="478"/>
      <c r="D209" s="478"/>
      <c r="E209" s="478"/>
      <c r="F209" s="478"/>
      <c r="G209" s="478"/>
      <c r="H209" s="478"/>
      <c r="I209" s="478"/>
      <c r="J209" s="478"/>
      <c r="K209" s="478"/>
      <c r="L209" s="479"/>
      <c r="M209" s="480"/>
      <c r="N209" s="481"/>
      <c r="O209" s="481"/>
      <c r="P209" s="482"/>
    </row>
    <row r="210" spans="1:16" ht="15" customHeight="1">
      <c r="A210" s="477" t="s">
        <v>801</v>
      </c>
      <c r="B210" s="478"/>
      <c r="C210" s="478"/>
      <c r="D210" s="478"/>
      <c r="E210" s="478"/>
      <c r="F210" s="478"/>
      <c r="G210" s="478"/>
      <c r="H210" s="478"/>
      <c r="I210" s="478"/>
      <c r="J210" s="478"/>
      <c r="K210" s="478"/>
      <c r="L210" s="479"/>
      <c r="M210" s="480"/>
      <c r="N210" s="481"/>
      <c r="O210" s="481"/>
      <c r="P210" s="482"/>
    </row>
    <row r="211" spans="1:16" ht="15" customHeight="1">
      <c r="A211" s="477" t="s">
        <v>826</v>
      </c>
      <c r="B211" s="478"/>
      <c r="C211" s="478"/>
      <c r="D211" s="478"/>
      <c r="E211" s="478"/>
      <c r="F211" s="478"/>
      <c r="G211" s="478"/>
      <c r="H211" s="478"/>
      <c r="I211" s="478"/>
      <c r="J211" s="478"/>
      <c r="K211" s="478"/>
      <c r="L211" s="479"/>
      <c r="M211" s="480"/>
      <c r="N211" s="481"/>
      <c r="O211" s="481"/>
      <c r="P211" s="482"/>
    </row>
    <row r="212" spans="1:16" ht="15" customHeight="1">
      <c r="A212" s="477" t="s">
        <v>701</v>
      </c>
      <c r="B212" s="478"/>
      <c r="C212" s="478"/>
      <c r="D212" s="478"/>
      <c r="E212" s="478"/>
      <c r="F212" s="478"/>
      <c r="G212" s="478"/>
      <c r="H212" s="478"/>
      <c r="I212" s="478"/>
      <c r="J212" s="478"/>
      <c r="K212" s="478"/>
      <c r="L212" s="479"/>
      <c r="M212" s="480"/>
      <c r="N212" s="481"/>
      <c r="O212" s="481"/>
      <c r="P212" s="482"/>
    </row>
    <row r="213" spans="1:16" ht="30" customHeight="1">
      <c r="A213" s="477" t="s">
        <v>827</v>
      </c>
      <c r="B213" s="478"/>
      <c r="C213" s="478"/>
      <c r="D213" s="478"/>
      <c r="E213" s="478"/>
      <c r="F213" s="478"/>
      <c r="G213" s="478"/>
      <c r="H213" s="478"/>
      <c r="I213" s="478"/>
      <c r="J213" s="478"/>
      <c r="K213" s="478"/>
      <c r="L213" s="479"/>
      <c r="M213" s="480"/>
      <c r="N213" s="481"/>
      <c r="O213" s="481"/>
      <c r="P213" s="482"/>
    </row>
    <row r="214" spans="1:16" ht="15" customHeight="1">
      <c r="A214" s="477" t="s">
        <v>828</v>
      </c>
      <c r="B214" s="478"/>
      <c r="C214" s="478"/>
      <c r="D214" s="478"/>
      <c r="E214" s="478"/>
      <c r="F214" s="478"/>
      <c r="G214" s="478"/>
      <c r="H214" s="478"/>
      <c r="I214" s="478"/>
      <c r="J214" s="478"/>
      <c r="K214" s="478"/>
      <c r="L214" s="479"/>
      <c r="M214" s="480"/>
      <c r="N214" s="481"/>
      <c r="O214" s="481"/>
      <c r="P214" s="482"/>
    </row>
    <row r="215" spans="1:16" ht="15" customHeight="1">
      <c r="A215" s="477" t="s">
        <v>774</v>
      </c>
      <c r="B215" s="478"/>
      <c r="C215" s="478"/>
      <c r="D215" s="478"/>
      <c r="E215" s="478"/>
      <c r="F215" s="478"/>
      <c r="G215" s="478"/>
      <c r="H215" s="478"/>
      <c r="I215" s="478"/>
      <c r="J215" s="478"/>
      <c r="K215" s="478"/>
      <c r="L215" s="479"/>
      <c r="M215" s="480"/>
      <c r="N215" s="481"/>
      <c r="O215" s="481"/>
      <c r="P215" s="482"/>
    </row>
    <row r="216" spans="1:16" ht="15" customHeight="1">
      <c r="A216" s="477" t="s">
        <v>829</v>
      </c>
      <c r="B216" s="478"/>
      <c r="C216" s="478"/>
      <c r="D216" s="478"/>
      <c r="E216" s="478"/>
      <c r="F216" s="478"/>
      <c r="G216" s="478"/>
      <c r="H216" s="478"/>
      <c r="I216" s="478"/>
      <c r="J216" s="478"/>
      <c r="K216" s="478"/>
      <c r="L216" s="479"/>
      <c r="M216" s="480"/>
      <c r="N216" s="481"/>
      <c r="O216" s="481"/>
      <c r="P216" s="482"/>
    </row>
    <row r="217" spans="1:16" ht="15" customHeight="1">
      <c r="A217" s="477" t="s">
        <v>686</v>
      </c>
      <c r="B217" s="478"/>
      <c r="C217" s="478"/>
      <c r="D217" s="478"/>
      <c r="E217" s="478"/>
      <c r="F217" s="478"/>
      <c r="G217" s="478"/>
      <c r="H217" s="478"/>
      <c r="I217" s="478"/>
      <c r="J217" s="478"/>
      <c r="K217" s="478"/>
      <c r="L217" s="479"/>
      <c r="M217" s="480"/>
      <c r="N217" s="481"/>
      <c r="O217" s="481"/>
      <c r="P217" s="482"/>
    </row>
    <row r="218" spans="1:16" ht="15" customHeight="1">
      <c r="A218" s="477" t="s">
        <v>830</v>
      </c>
      <c r="B218" s="478"/>
      <c r="C218" s="478"/>
      <c r="D218" s="478"/>
      <c r="E218" s="478"/>
      <c r="F218" s="478"/>
      <c r="G218" s="478"/>
      <c r="H218" s="478"/>
      <c r="I218" s="478"/>
      <c r="J218" s="478"/>
      <c r="K218" s="478"/>
      <c r="L218" s="479"/>
      <c r="M218" s="480"/>
      <c r="N218" s="481"/>
      <c r="O218" s="481"/>
      <c r="P218" s="482"/>
    </row>
    <row r="219" spans="1:16" ht="15" customHeight="1">
      <c r="A219" s="477" t="s">
        <v>831</v>
      </c>
      <c r="B219" s="478"/>
      <c r="C219" s="478"/>
      <c r="D219" s="478"/>
      <c r="E219" s="478"/>
      <c r="F219" s="478"/>
      <c r="G219" s="478"/>
      <c r="H219" s="478"/>
      <c r="I219" s="478"/>
      <c r="J219" s="478"/>
      <c r="K219" s="478"/>
      <c r="L219" s="479"/>
      <c r="M219" s="480"/>
      <c r="N219" s="481"/>
      <c r="O219" s="481"/>
      <c r="P219" s="482"/>
    </row>
    <row r="220" spans="1:16" ht="15" customHeight="1">
      <c r="A220" s="477" t="s">
        <v>705</v>
      </c>
      <c r="B220" s="478"/>
      <c r="C220" s="478"/>
      <c r="D220" s="478"/>
      <c r="E220" s="478"/>
      <c r="F220" s="478"/>
      <c r="G220" s="478"/>
      <c r="H220" s="478"/>
      <c r="I220" s="478"/>
      <c r="J220" s="478"/>
      <c r="K220" s="478"/>
      <c r="L220" s="479"/>
      <c r="M220" s="480"/>
      <c r="N220" s="481"/>
      <c r="O220" s="481"/>
      <c r="P220" s="482"/>
    </row>
    <row r="221" spans="1:16" ht="15" customHeight="1">
      <c r="A221" s="477" t="s">
        <v>707</v>
      </c>
      <c r="B221" s="478"/>
      <c r="C221" s="478"/>
      <c r="D221" s="478"/>
      <c r="E221" s="478"/>
      <c r="F221" s="478"/>
      <c r="G221" s="478"/>
      <c r="H221" s="478"/>
      <c r="I221" s="478"/>
      <c r="J221" s="478"/>
      <c r="K221" s="478"/>
      <c r="L221" s="479"/>
      <c r="M221" s="480"/>
      <c r="N221" s="481"/>
      <c r="O221" s="481"/>
      <c r="P221" s="482"/>
    </row>
    <row r="222" spans="1:16">
      <c r="A222" s="131"/>
      <c r="B222" s="132"/>
      <c r="C222" s="132"/>
      <c r="D222" s="132"/>
      <c r="E222" s="132"/>
      <c r="F222" s="132"/>
      <c r="G222" s="132"/>
      <c r="H222" s="132"/>
      <c r="I222" s="132"/>
      <c r="J222" s="132"/>
      <c r="K222" s="132"/>
      <c r="L222" s="132"/>
      <c r="M222" s="132"/>
      <c r="N222" s="132"/>
      <c r="O222" s="132"/>
      <c r="P222" s="133"/>
    </row>
    <row r="223" spans="1:16" ht="23.25" customHeight="1">
      <c r="A223" s="487" t="s">
        <v>832</v>
      </c>
      <c r="B223" s="456"/>
      <c r="C223" s="456"/>
      <c r="D223" s="456"/>
      <c r="E223" s="456"/>
      <c r="F223" s="456"/>
      <c r="G223" s="456"/>
      <c r="H223" s="456"/>
      <c r="I223" s="456"/>
      <c r="J223" s="456"/>
      <c r="K223" s="456"/>
      <c r="L223" s="456"/>
      <c r="M223" s="456"/>
      <c r="N223" s="456"/>
      <c r="O223" s="456"/>
      <c r="P223" s="488"/>
    </row>
    <row r="224" spans="1:16" ht="18.75">
      <c r="A224" s="126"/>
      <c r="B224" s="127"/>
      <c r="C224" s="127"/>
      <c r="D224" s="127"/>
      <c r="E224" s="127"/>
      <c r="F224" s="127"/>
      <c r="G224" s="127"/>
      <c r="H224" s="127"/>
      <c r="I224" s="127"/>
      <c r="J224" s="127"/>
      <c r="K224" s="127"/>
      <c r="L224" s="127"/>
      <c r="M224" s="127"/>
      <c r="N224" s="127"/>
      <c r="O224" s="127"/>
      <c r="P224" s="129"/>
    </row>
    <row r="225" spans="1:16" ht="18.75" customHeight="1">
      <c r="A225" s="484" t="s">
        <v>833</v>
      </c>
      <c r="B225" s="485"/>
      <c r="C225" s="485"/>
      <c r="D225" s="485"/>
      <c r="E225" s="485"/>
      <c r="F225" s="485"/>
      <c r="G225" s="485"/>
      <c r="H225" s="485"/>
      <c r="I225" s="485"/>
      <c r="J225" s="485"/>
      <c r="K225" s="485"/>
      <c r="L225" s="485"/>
      <c r="M225" s="485"/>
      <c r="N225" s="485"/>
      <c r="O225" s="485"/>
      <c r="P225" s="486"/>
    </row>
    <row r="226" spans="1:16" ht="18.75">
      <c r="A226" s="471" t="s">
        <v>1134</v>
      </c>
      <c r="B226" s="472"/>
      <c r="C226" s="472"/>
      <c r="D226" s="472"/>
      <c r="E226" s="472"/>
      <c r="F226" s="472"/>
      <c r="G226" s="472"/>
      <c r="H226" s="472"/>
      <c r="I226" s="472"/>
      <c r="J226" s="472"/>
      <c r="K226" s="472"/>
      <c r="L226" s="472"/>
      <c r="M226" s="472"/>
      <c r="N226" s="472"/>
      <c r="O226" s="472"/>
      <c r="P226" s="473"/>
    </row>
    <row r="227" spans="1:16">
      <c r="A227" s="134"/>
      <c r="P227" s="135"/>
    </row>
    <row r="228" spans="1:16" ht="18.75">
      <c r="A228" s="126"/>
      <c r="B228" s="127"/>
      <c r="C228" s="127"/>
      <c r="D228" s="127"/>
      <c r="E228" s="127"/>
      <c r="F228" s="127"/>
      <c r="G228" s="127"/>
      <c r="H228" s="127"/>
      <c r="I228" s="127"/>
      <c r="J228" s="127"/>
      <c r="K228" s="127"/>
      <c r="L228" s="127"/>
      <c r="M228" s="127"/>
      <c r="N228" s="127"/>
      <c r="O228" s="127"/>
      <c r="P228" s="129"/>
    </row>
    <row r="229" spans="1:16" ht="18.75" customHeight="1">
      <c r="A229" s="484" t="s">
        <v>834</v>
      </c>
      <c r="B229" s="485"/>
      <c r="C229" s="485"/>
      <c r="D229" s="485"/>
      <c r="E229" s="485"/>
      <c r="F229" s="485"/>
      <c r="G229" s="485"/>
      <c r="H229" s="485"/>
      <c r="I229" s="485"/>
      <c r="J229" s="485"/>
      <c r="K229" s="485"/>
      <c r="L229" s="485"/>
      <c r="M229" s="485"/>
      <c r="N229" s="485"/>
      <c r="O229" s="485"/>
      <c r="P229" s="486"/>
    </row>
    <row r="230" spans="1:16" ht="18.75">
      <c r="A230" s="474" t="s">
        <v>1134</v>
      </c>
      <c r="B230" s="475"/>
      <c r="C230" s="475"/>
      <c r="D230" s="475"/>
      <c r="E230" s="475"/>
      <c r="F230" s="475"/>
      <c r="G230" s="475"/>
      <c r="H230" s="475"/>
      <c r="I230" s="475"/>
      <c r="J230" s="475"/>
      <c r="K230" s="475"/>
      <c r="L230" s="475"/>
      <c r="M230" s="475"/>
      <c r="N230" s="475"/>
      <c r="O230" s="475"/>
      <c r="P230" s="476"/>
    </row>
    <row r="231" spans="1:16" ht="15" customHeight="1">
      <c r="A231" s="477" t="s">
        <v>835</v>
      </c>
      <c r="B231" s="478"/>
      <c r="C231" s="478"/>
      <c r="D231" s="478"/>
      <c r="E231" s="478"/>
      <c r="F231" s="478"/>
      <c r="G231" s="478"/>
      <c r="H231" s="478"/>
      <c r="I231" s="478"/>
      <c r="J231" s="478"/>
      <c r="K231" s="478"/>
      <c r="L231" s="479"/>
      <c r="M231" s="480"/>
      <c r="N231" s="481"/>
      <c r="O231" s="481"/>
      <c r="P231" s="482"/>
    </row>
    <row r="232" spans="1:16" ht="18.75">
      <c r="A232" s="126"/>
      <c r="B232" s="127"/>
      <c r="C232" s="127"/>
      <c r="D232" s="127"/>
      <c r="E232" s="127"/>
      <c r="F232" s="127"/>
      <c r="G232" s="127"/>
      <c r="H232" s="127"/>
      <c r="I232" s="127"/>
      <c r="J232" s="127"/>
      <c r="K232" s="127"/>
      <c r="L232" s="127"/>
      <c r="M232" s="127"/>
      <c r="N232" s="127"/>
      <c r="O232" s="127"/>
      <c r="P232" s="129"/>
    </row>
    <row r="233" spans="1:16" ht="37.5" customHeight="1">
      <c r="A233" s="484" t="s">
        <v>836</v>
      </c>
      <c r="B233" s="485"/>
      <c r="C233" s="485"/>
      <c r="D233" s="485"/>
      <c r="E233" s="485"/>
      <c r="F233" s="485"/>
      <c r="G233" s="485"/>
      <c r="H233" s="485"/>
      <c r="I233" s="485"/>
      <c r="J233" s="485"/>
      <c r="K233" s="485"/>
      <c r="L233" s="485"/>
      <c r="M233" s="485"/>
      <c r="N233" s="485"/>
      <c r="O233" s="485"/>
      <c r="P233" s="486"/>
    </row>
    <row r="234" spans="1:16" ht="18.75">
      <c r="A234" s="474" t="s">
        <v>1139</v>
      </c>
      <c r="B234" s="475"/>
      <c r="C234" s="475"/>
      <c r="D234" s="475"/>
      <c r="E234" s="475"/>
      <c r="F234" s="475"/>
      <c r="G234" s="475"/>
      <c r="H234" s="475"/>
      <c r="I234" s="475"/>
      <c r="J234" s="475"/>
      <c r="K234" s="475"/>
      <c r="L234" s="475"/>
      <c r="M234" s="475"/>
      <c r="N234" s="475"/>
      <c r="O234" s="475"/>
      <c r="P234" s="476"/>
    </row>
    <row r="235" spans="1:16" ht="45" customHeight="1">
      <c r="A235" s="477" t="s">
        <v>837</v>
      </c>
      <c r="B235" s="478"/>
      <c r="C235" s="478"/>
      <c r="D235" s="478"/>
      <c r="E235" s="478"/>
      <c r="F235" s="478"/>
      <c r="G235" s="478"/>
      <c r="H235" s="478"/>
      <c r="I235" s="478"/>
      <c r="J235" s="478"/>
      <c r="K235" s="478"/>
      <c r="L235" s="479"/>
      <c r="M235" s="480"/>
      <c r="N235" s="481"/>
      <c r="O235" s="481"/>
      <c r="P235" s="482"/>
    </row>
    <row r="236" spans="1:16" ht="15" customHeight="1">
      <c r="A236" s="477" t="s">
        <v>815</v>
      </c>
      <c r="B236" s="478"/>
      <c r="C236" s="478"/>
      <c r="D236" s="478"/>
      <c r="E236" s="478"/>
      <c r="F236" s="478"/>
      <c r="G236" s="478"/>
      <c r="H236" s="478"/>
      <c r="I236" s="478"/>
      <c r="J236" s="478"/>
      <c r="K236" s="478"/>
      <c r="L236" s="479"/>
      <c r="M236" s="480"/>
      <c r="N236" s="481"/>
      <c r="O236" s="481"/>
      <c r="P236" s="482"/>
    </row>
    <row r="237" spans="1:16" ht="15" customHeight="1">
      <c r="A237" s="477" t="s">
        <v>686</v>
      </c>
      <c r="B237" s="478"/>
      <c r="C237" s="478"/>
      <c r="D237" s="478"/>
      <c r="E237" s="478"/>
      <c r="F237" s="478"/>
      <c r="G237" s="478"/>
      <c r="H237" s="478"/>
      <c r="I237" s="478"/>
      <c r="J237" s="478"/>
      <c r="K237" s="478"/>
      <c r="L237" s="479"/>
      <c r="M237" s="480"/>
      <c r="N237" s="481"/>
      <c r="O237" s="481"/>
      <c r="P237" s="482"/>
    </row>
    <row r="238" spans="1:16" ht="15" customHeight="1">
      <c r="A238" s="477" t="s">
        <v>688</v>
      </c>
      <c r="B238" s="478"/>
      <c r="C238" s="478"/>
      <c r="D238" s="478"/>
      <c r="E238" s="478"/>
      <c r="F238" s="478"/>
      <c r="G238" s="478"/>
      <c r="H238" s="478"/>
      <c r="I238" s="478"/>
      <c r="J238" s="478"/>
      <c r="K238" s="478"/>
      <c r="L238" s="479"/>
      <c r="M238" s="480"/>
      <c r="N238" s="481"/>
      <c r="O238" s="481"/>
      <c r="P238" s="482"/>
    </row>
    <row r="239" spans="1:16" ht="15" customHeight="1">
      <c r="A239" s="477" t="s">
        <v>838</v>
      </c>
      <c r="B239" s="478"/>
      <c r="C239" s="478"/>
      <c r="D239" s="478"/>
      <c r="E239" s="478"/>
      <c r="F239" s="478"/>
      <c r="G239" s="478"/>
      <c r="H239" s="478"/>
      <c r="I239" s="478"/>
      <c r="J239" s="478"/>
      <c r="K239" s="478"/>
      <c r="L239" s="479"/>
      <c r="M239" s="480"/>
      <c r="N239" s="481"/>
      <c r="O239" s="481"/>
      <c r="P239" s="482"/>
    </row>
    <row r="240" spans="1:16" ht="15" customHeight="1">
      <c r="A240" s="477" t="s">
        <v>824</v>
      </c>
      <c r="B240" s="478"/>
      <c r="C240" s="478"/>
      <c r="D240" s="478"/>
      <c r="E240" s="478"/>
      <c r="F240" s="478"/>
      <c r="G240" s="478"/>
      <c r="H240" s="478"/>
      <c r="I240" s="478"/>
      <c r="J240" s="478"/>
      <c r="K240" s="478"/>
      <c r="L240" s="479"/>
      <c r="M240" s="480"/>
      <c r="N240" s="481"/>
      <c r="O240" s="481"/>
      <c r="P240" s="482"/>
    </row>
    <row r="241" spans="1:16" ht="15" customHeight="1">
      <c r="A241" s="477" t="s">
        <v>839</v>
      </c>
      <c r="B241" s="478"/>
      <c r="C241" s="478"/>
      <c r="D241" s="478"/>
      <c r="E241" s="478"/>
      <c r="F241" s="478"/>
      <c r="G241" s="478"/>
      <c r="H241" s="478"/>
      <c r="I241" s="478"/>
      <c r="J241" s="478"/>
      <c r="K241" s="478"/>
      <c r="L241" s="479"/>
      <c r="M241" s="480"/>
      <c r="N241" s="481"/>
      <c r="O241" s="481"/>
      <c r="P241" s="482"/>
    </row>
    <row r="242" spans="1:16" ht="15" customHeight="1">
      <c r="A242" s="477" t="s">
        <v>840</v>
      </c>
      <c r="B242" s="478"/>
      <c r="C242" s="478"/>
      <c r="D242" s="478"/>
      <c r="E242" s="478"/>
      <c r="F242" s="478"/>
      <c r="G242" s="478"/>
      <c r="H242" s="478"/>
      <c r="I242" s="478"/>
      <c r="J242" s="478"/>
      <c r="K242" s="478"/>
      <c r="L242" s="479"/>
      <c r="M242" s="480"/>
      <c r="N242" s="481"/>
      <c r="O242" s="481"/>
      <c r="P242" s="482"/>
    </row>
    <row r="243" spans="1:16" ht="15" customHeight="1">
      <c r="A243" s="477" t="s">
        <v>759</v>
      </c>
      <c r="B243" s="478"/>
      <c r="C243" s="478"/>
      <c r="D243" s="478"/>
      <c r="E243" s="478"/>
      <c r="F243" s="478"/>
      <c r="G243" s="478"/>
      <c r="H243" s="478"/>
      <c r="I243" s="478"/>
      <c r="J243" s="478"/>
      <c r="K243" s="478"/>
      <c r="L243" s="479"/>
      <c r="M243" s="480"/>
      <c r="N243" s="481"/>
      <c r="O243" s="481"/>
      <c r="P243" s="482"/>
    </row>
    <row r="244" spans="1:16" ht="15" customHeight="1">
      <c r="A244" s="477" t="s">
        <v>727</v>
      </c>
      <c r="B244" s="478"/>
      <c r="C244" s="478"/>
      <c r="D244" s="478"/>
      <c r="E244" s="478"/>
      <c r="F244" s="478"/>
      <c r="G244" s="478"/>
      <c r="H244" s="478"/>
      <c r="I244" s="478"/>
      <c r="J244" s="478"/>
      <c r="K244" s="478"/>
      <c r="L244" s="479"/>
      <c r="M244" s="480"/>
      <c r="N244" s="481"/>
      <c r="O244" s="481"/>
      <c r="P244" s="482"/>
    </row>
    <row r="245" spans="1:16" ht="15" customHeight="1">
      <c r="A245" s="477" t="s">
        <v>841</v>
      </c>
      <c r="B245" s="478"/>
      <c r="C245" s="478"/>
      <c r="D245" s="478"/>
      <c r="E245" s="478"/>
      <c r="F245" s="478"/>
      <c r="G245" s="478"/>
      <c r="H245" s="478"/>
      <c r="I245" s="478"/>
      <c r="J245" s="478"/>
      <c r="K245" s="478"/>
      <c r="L245" s="479"/>
      <c r="M245" s="480"/>
      <c r="N245" s="481"/>
      <c r="O245" s="481"/>
      <c r="P245" s="482"/>
    </row>
    <row r="246" spans="1:16" ht="15" customHeight="1">
      <c r="A246" s="477" t="s">
        <v>842</v>
      </c>
      <c r="B246" s="478"/>
      <c r="C246" s="478"/>
      <c r="D246" s="478"/>
      <c r="E246" s="478"/>
      <c r="F246" s="478"/>
      <c r="G246" s="478"/>
      <c r="H246" s="478"/>
      <c r="I246" s="478"/>
      <c r="J246" s="478"/>
      <c r="K246" s="478"/>
      <c r="L246" s="479"/>
      <c r="M246" s="480"/>
      <c r="N246" s="481"/>
      <c r="O246" s="481"/>
      <c r="P246" s="482"/>
    </row>
    <row r="247" spans="1:16" ht="15" customHeight="1">
      <c r="A247" s="477" t="s">
        <v>843</v>
      </c>
      <c r="B247" s="478"/>
      <c r="C247" s="478"/>
      <c r="D247" s="478"/>
      <c r="E247" s="478"/>
      <c r="F247" s="478"/>
      <c r="G247" s="478"/>
      <c r="H247" s="478"/>
      <c r="I247" s="478"/>
      <c r="J247" s="478"/>
      <c r="K247" s="478"/>
      <c r="L247" s="479"/>
      <c r="M247" s="480"/>
      <c r="N247" s="481"/>
      <c r="O247" s="481"/>
      <c r="P247" s="482"/>
    </row>
    <row r="248" spans="1:16" ht="15" customHeight="1">
      <c r="A248" s="477" t="s">
        <v>844</v>
      </c>
      <c r="B248" s="478"/>
      <c r="C248" s="478"/>
      <c r="D248" s="478"/>
      <c r="E248" s="478"/>
      <c r="F248" s="478"/>
      <c r="G248" s="478"/>
      <c r="H248" s="478"/>
      <c r="I248" s="478"/>
      <c r="J248" s="478"/>
      <c r="K248" s="478"/>
      <c r="L248" s="479"/>
      <c r="M248" s="480"/>
      <c r="N248" s="481"/>
      <c r="O248" s="481"/>
      <c r="P248" s="482"/>
    </row>
    <row r="249" spans="1:16" ht="30" customHeight="1">
      <c r="A249" s="477" t="s">
        <v>845</v>
      </c>
      <c r="B249" s="478"/>
      <c r="C249" s="478"/>
      <c r="D249" s="478"/>
      <c r="E249" s="478"/>
      <c r="F249" s="478"/>
      <c r="G249" s="478"/>
      <c r="H249" s="478"/>
      <c r="I249" s="478"/>
      <c r="J249" s="478"/>
      <c r="K249" s="478"/>
      <c r="L249" s="479"/>
      <c r="M249" s="480"/>
      <c r="N249" s="481"/>
      <c r="O249" s="481"/>
      <c r="P249" s="482"/>
    </row>
    <row r="250" spans="1:16" ht="30" customHeight="1">
      <c r="A250" s="477" t="s">
        <v>846</v>
      </c>
      <c r="B250" s="478"/>
      <c r="C250" s="478"/>
      <c r="D250" s="478"/>
      <c r="E250" s="478"/>
      <c r="F250" s="478"/>
      <c r="G250" s="478"/>
      <c r="H250" s="478"/>
      <c r="I250" s="478"/>
      <c r="J250" s="478"/>
      <c r="K250" s="478"/>
      <c r="L250" s="479"/>
      <c r="M250" s="480"/>
      <c r="N250" s="481"/>
      <c r="O250" s="481"/>
      <c r="P250" s="482"/>
    </row>
    <row r="251" spans="1:16" ht="15" customHeight="1">
      <c r="A251" s="477" t="s">
        <v>105</v>
      </c>
      <c r="B251" s="478"/>
      <c r="C251" s="478"/>
      <c r="D251" s="478"/>
      <c r="E251" s="478"/>
      <c r="F251" s="478"/>
      <c r="G251" s="478"/>
      <c r="H251" s="478"/>
      <c r="I251" s="478"/>
      <c r="J251" s="478"/>
      <c r="K251" s="478"/>
      <c r="L251" s="479"/>
      <c r="M251" s="480"/>
      <c r="N251" s="481"/>
      <c r="O251" s="481"/>
      <c r="P251" s="482"/>
    </row>
    <row r="252" spans="1:16" ht="15" customHeight="1">
      <c r="A252" s="477" t="s">
        <v>699</v>
      </c>
      <c r="B252" s="478"/>
      <c r="C252" s="478"/>
      <c r="D252" s="478"/>
      <c r="E252" s="478"/>
      <c r="F252" s="478"/>
      <c r="G252" s="478"/>
      <c r="H252" s="478"/>
      <c r="I252" s="478"/>
      <c r="J252" s="478"/>
      <c r="K252" s="478"/>
      <c r="L252" s="479"/>
      <c r="M252" s="480"/>
      <c r="N252" s="481"/>
      <c r="O252" s="481"/>
      <c r="P252" s="482"/>
    </row>
    <row r="253" spans="1:16" ht="30" customHeight="1">
      <c r="A253" s="477" t="s">
        <v>847</v>
      </c>
      <c r="B253" s="478"/>
      <c r="C253" s="478"/>
      <c r="D253" s="478"/>
      <c r="E253" s="478"/>
      <c r="F253" s="478"/>
      <c r="G253" s="478"/>
      <c r="H253" s="478"/>
      <c r="I253" s="478"/>
      <c r="J253" s="478"/>
      <c r="K253" s="478"/>
      <c r="L253" s="479"/>
      <c r="M253" s="480"/>
      <c r="N253" s="481"/>
      <c r="O253" s="481"/>
      <c r="P253" s="482"/>
    </row>
    <row r="254" spans="1:16" ht="15" customHeight="1">
      <c r="A254" s="477" t="s">
        <v>848</v>
      </c>
      <c r="B254" s="478"/>
      <c r="C254" s="478"/>
      <c r="D254" s="478"/>
      <c r="E254" s="478"/>
      <c r="F254" s="478"/>
      <c r="G254" s="478"/>
      <c r="H254" s="478"/>
      <c r="I254" s="478"/>
      <c r="J254" s="478"/>
      <c r="K254" s="478"/>
      <c r="L254" s="479"/>
      <c r="M254" s="480"/>
      <c r="N254" s="481"/>
      <c r="O254" s="481"/>
      <c r="P254" s="482"/>
    </row>
    <row r="255" spans="1:16" ht="15" customHeight="1">
      <c r="A255" s="477" t="s">
        <v>701</v>
      </c>
      <c r="B255" s="478"/>
      <c r="C255" s="478"/>
      <c r="D255" s="478"/>
      <c r="E255" s="478"/>
      <c r="F255" s="478"/>
      <c r="G255" s="478"/>
      <c r="H255" s="478"/>
      <c r="I255" s="478"/>
      <c r="J255" s="478"/>
      <c r="K255" s="478"/>
      <c r="L255" s="479"/>
      <c r="M255" s="480"/>
      <c r="N255" s="481"/>
      <c r="O255" s="481"/>
      <c r="P255" s="482"/>
    </row>
    <row r="256" spans="1:16" ht="30" customHeight="1">
      <c r="A256" s="477" t="s">
        <v>849</v>
      </c>
      <c r="B256" s="478"/>
      <c r="C256" s="478"/>
      <c r="D256" s="478"/>
      <c r="E256" s="478"/>
      <c r="F256" s="478"/>
      <c r="G256" s="478"/>
      <c r="H256" s="478"/>
      <c r="I256" s="478"/>
      <c r="J256" s="478"/>
      <c r="K256" s="478"/>
      <c r="L256" s="479"/>
      <c r="M256" s="480"/>
      <c r="N256" s="481"/>
      <c r="O256" s="481"/>
      <c r="P256" s="482"/>
    </row>
    <row r="257" spans="1:16" ht="15" customHeight="1">
      <c r="A257" s="477" t="s">
        <v>850</v>
      </c>
      <c r="B257" s="478"/>
      <c r="C257" s="478"/>
      <c r="D257" s="478"/>
      <c r="E257" s="478"/>
      <c r="F257" s="478"/>
      <c r="G257" s="478"/>
      <c r="H257" s="478"/>
      <c r="I257" s="478"/>
      <c r="J257" s="478"/>
      <c r="K257" s="478"/>
      <c r="L257" s="479"/>
      <c r="M257" s="480"/>
      <c r="N257" s="481"/>
      <c r="O257" s="481"/>
      <c r="P257" s="482"/>
    </row>
    <row r="258" spans="1:16" ht="15" customHeight="1">
      <c r="A258" s="477" t="s">
        <v>774</v>
      </c>
      <c r="B258" s="478"/>
      <c r="C258" s="478"/>
      <c r="D258" s="478"/>
      <c r="E258" s="478"/>
      <c r="F258" s="478"/>
      <c r="G258" s="478"/>
      <c r="H258" s="478"/>
      <c r="I258" s="478"/>
      <c r="J258" s="478"/>
      <c r="K258" s="478"/>
      <c r="L258" s="479"/>
      <c r="M258" s="480"/>
      <c r="N258" s="481"/>
      <c r="O258" s="481"/>
      <c r="P258" s="482"/>
    </row>
    <row r="259" spans="1:16" ht="15" customHeight="1">
      <c r="A259" s="477" t="s">
        <v>851</v>
      </c>
      <c r="B259" s="478"/>
      <c r="C259" s="478"/>
      <c r="D259" s="478"/>
      <c r="E259" s="478"/>
      <c r="F259" s="478"/>
      <c r="G259" s="478"/>
      <c r="H259" s="478"/>
      <c r="I259" s="478"/>
      <c r="J259" s="478"/>
      <c r="K259" s="478"/>
      <c r="L259" s="479"/>
      <c r="M259" s="480"/>
      <c r="N259" s="481"/>
      <c r="O259" s="481"/>
      <c r="P259" s="482"/>
    </row>
    <row r="260" spans="1:16" ht="15" customHeight="1">
      <c r="A260" s="477" t="s">
        <v>686</v>
      </c>
      <c r="B260" s="478"/>
      <c r="C260" s="478"/>
      <c r="D260" s="478"/>
      <c r="E260" s="478"/>
      <c r="F260" s="478"/>
      <c r="G260" s="478"/>
      <c r="H260" s="478"/>
      <c r="I260" s="478"/>
      <c r="J260" s="478"/>
      <c r="K260" s="478"/>
      <c r="L260" s="479"/>
      <c r="M260" s="480"/>
      <c r="N260" s="481"/>
      <c r="O260" s="481"/>
      <c r="P260" s="482"/>
    </row>
    <row r="261" spans="1:16" ht="15" customHeight="1">
      <c r="A261" s="477" t="s">
        <v>852</v>
      </c>
      <c r="B261" s="478"/>
      <c r="C261" s="478"/>
      <c r="D261" s="478"/>
      <c r="E261" s="478"/>
      <c r="F261" s="478"/>
      <c r="G261" s="478"/>
      <c r="H261" s="478"/>
      <c r="I261" s="478"/>
      <c r="J261" s="478"/>
      <c r="K261" s="478"/>
      <c r="L261" s="479"/>
      <c r="M261" s="480"/>
      <c r="N261" s="481"/>
      <c r="O261" s="481"/>
      <c r="P261" s="482"/>
    </row>
    <row r="262" spans="1:16" ht="15" customHeight="1">
      <c r="A262" s="477" t="s">
        <v>705</v>
      </c>
      <c r="B262" s="478"/>
      <c r="C262" s="478"/>
      <c r="D262" s="478"/>
      <c r="E262" s="478"/>
      <c r="F262" s="478"/>
      <c r="G262" s="478"/>
      <c r="H262" s="478"/>
      <c r="I262" s="478"/>
      <c r="J262" s="478"/>
      <c r="K262" s="478"/>
      <c r="L262" s="479"/>
      <c r="M262" s="480"/>
      <c r="N262" s="481"/>
      <c r="O262" s="481"/>
      <c r="P262" s="482"/>
    </row>
    <row r="263" spans="1:16" ht="15" customHeight="1">
      <c r="A263" s="477" t="s">
        <v>705</v>
      </c>
      <c r="B263" s="478"/>
      <c r="C263" s="478"/>
      <c r="D263" s="478"/>
      <c r="E263" s="478"/>
      <c r="F263" s="478"/>
      <c r="G263" s="478"/>
      <c r="H263" s="478"/>
      <c r="I263" s="478"/>
      <c r="J263" s="478"/>
      <c r="K263" s="478"/>
      <c r="L263" s="479"/>
      <c r="M263" s="480"/>
      <c r="N263" s="481"/>
      <c r="O263" s="481"/>
      <c r="P263" s="482"/>
    </row>
    <row r="264" spans="1:16" ht="15" customHeight="1">
      <c r="A264" s="477" t="s">
        <v>707</v>
      </c>
      <c r="B264" s="478"/>
      <c r="C264" s="478"/>
      <c r="D264" s="478"/>
      <c r="E264" s="478"/>
      <c r="F264" s="478"/>
      <c r="G264" s="478"/>
      <c r="H264" s="478"/>
      <c r="I264" s="478"/>
      <c r="J264" s="478"/>
      <c r="K264" s="478"/>
      <c r="L264" s="479"/>
      <c r="M264" s="480"/>
      <c r="N264" s="481"/>
      <c r="O264" s="481"/>
      <c r="P264" s="482"/>
    </row>
    <row r="265" spans="1:16">
      <c r="A265" s="131"/>
      <c r="B265" s="132"/>
      <c r="C265" s="132"/>
      <c r="D265" s="132"/>
      <c r="E265" s="132"/>
      <c r="F265" s="132"/>
      <c r="G265" s="132"/>
      <c r="H265" s="132"/>
      <c r="I265" s="132"/>
      <c r="J265" s="132"/>
      <c r="K265" s="132"/>
      <c r="L265" s="132"/>
      <c r="M265" s="132"/>
      <c r="N265" s="132"/>
      <c r="O265" s="132"/>
      <c r="P265" s="133"/>
    </row>
    <row r="266" spans="1:16" ht="23.25" customHeight="1">
      <c r="A266" s="487" t="s">
        <v>853</v>
      </c>
      <c r="B266" s="456"/>
      <c r="C266" s="456"/>
      <c r="D266" s="456"/>
      <c r="E266" s="456"/>
      <c r="F266" s="456"/>
      <c r="G266" s="456"/>
      <c r="H266" s="456"/>
      <c r="I266" s="456"/>
      <c r="J266" s="456"/>
      <c r="K266" s="456"/>
      <c r="L266" s="456"/>
      <c r="M266" s="456"/>
      <c r="N266" s="456"/>
      <c r="O266" s="456"/>
      <c r="P266" s="488"/>
    </row>
    <row r="267" spans="1:16" ht="18.75">
      <c r="A267" s="126"/>
      <c r="B267" s="127"/>
      <c r="C267" s="127"/>
      <c r="D267" s="127"/>
      <c r="E267" s="127"/>
      <c r="F267" s="127"/>
      <c r="G267" s="127"/>
      <c r="H267" s="127"/>
      <c r="I267" s="127"/>
      <c r="J267" s="127"/>
      <c r="K267" s="127"/>
      <c r="L267" s="127"/>
      <c r="M267" s="127"/>
      <c r="N267" s="127"/>
      <c r="O267" s="127"/>
      <c r="P267" s="129"/>
    </row>
    <row r="268" spans="1:16" ht="18.75" customHeight="1">
      <c r="A268" s="484" t="s">
        <v>854</v>
      </c>
      <c r="B268" s="485"/>
      <c r="C268" s="485"/>
      <c r="D268" s="485"/>
      <c r="E268" s="485"/>
      <c r="F268" s="485"/>
      <c r="G268" s="485"/>
      <c r="H268" s="485"/>
      <c r="I268" s="485"/>
      <c r="J268" s="485"/>
      <c r="K268" s="485"/>
      <c r="L268" s="485"/>
      <c r="M268" s="485"/>
      <c r="N268" s="485"/>
      <c r="O268" s="485"/>
      <c r="P268" s="486"/>
    </row>
    <row r="269" spans="1:16" ht="18.75">
      <c r="A269" s="474" t="s">
        <v>1134</v>
      </c>
      <c r="B269" s="475"/>
      <c r="C269" s="475"/>
      <c r="D269" s="475"/>
      <c r="E269" s="475"/>
      <c r="F269" s="475"/>
      <c r="G269" s="475"/>
      <c r="H269" s="475"/>
      <c r="I269" s="475"/>
      <c r="J269" s="475"/>
      <c r="K269" s="475"/>
      <c r="L269" s="475"/>
      <c r="M269" s="475"/>
      <c r="N269" s="475"/>
      <c r="O269" s="475"/>
      <c r="P269" s="476"/>
    </row>
    <row r="270" spans="1:16" ht="15" customHeight="1">
      <c r="A270" s="477" t="s">
        <v>855</v>
      </c>
      <c r="B270" s="478"/>
      <c r="C270" s="478"/>
      <c r="D270" s="478"/>
      <c r="E270" s="478"/>
      <c r="F270" s="478"/>
      <c r="G270" s="478"/>
      <c r="H270" s="478"/>
      <c r="I270" s="478"/>
      <c r="J270" s="478"/>
      <c r="K270" s="478"/>
      <c r="L270" s="479"/>
      <c r="M270" s="480"/>
      <c r="N270" s="481"/>
      <c r="O270" s="481"/>
      <c r="P270" s="482"/>
    </row>
    <row r="271" spans="1:16" ht="30" customHeight="1">
      <c r="A271" s="477" t="s">
        <v>856</v>
      </c>
      <c r="B271" s="478"/>
      <c r="C271" s="478"/>
      <c r="D271" s="478"/>
      <c r="E271" s="478"/>
      <c r="F271" s="478"/>
      <c r="G271" s="478"/>
      <c r="H271" s="478"/>
      <c r="I271" s="478"/>
      <c r="J271" s="478"/>
      <c r="K271" s="478"/>
      <c r="L271" s="479"/>
      <c r="M271" s="480"/>
      <c r="N271" s="481"/>
      <c r="O271" s="481"/>
      <c r="P271" s="482"/>
    </row>
    <row r="272" spans="1:16" ht="18.75">
      <c r="A272" s="126"/>
      <c r="B272" s="127"/>
      <c r="C272" s="127"/>
      <c r="D272" s="127"/>
      <c r="E272" s="127"/>
      <c r="F272" s="127"/>
      <c r="G272" s="127"/>
      <c r="H272" s="127"/>
      <c r="I272" s="127"/>
      <c r="J272" s="127"/>
      <c r="K272" s="127"/>
      <c r="L272" s="127"/>
      <c r="M272" s="127"/>
      <c r="N272" s="127"/>
      <c r="O272" s="127"/>
      <c r="P272" s="129"/>
    </row>
    <row r="273" spans="1:16" ht="18.75" customHeight="1">
      <c r="A273" s="484" t="s">
        <v>857</v>
      </c>
      <c r="B273" s="485"/>
      <c r="C273" s="485"/>
      <c r="D273" s="485"/>
      <c r="E273" s="485"/>
      <c r="F273" s="485"/>
      <c r="G273" s="485"/>
      <c r="H273" s="485"/>
      <c r="I273" s="485"/>
      <c r="J273" s="485"/>
      <c r="K273" s="485"/>
      <c r="L273" s="485"/>
      <c r="M273" s="485"/>
      <c r="N273" s="485"/>
      <c r="O273" s="485"/>
      <c r="P273" s="486"/>
    </row>
    <row r="274" spans="1:16" ht="18.75">
      <c r="A274" s="474" t="s">
        <v>1134</v>
      </c>
      <c r="B274" s="475"/>
      <c r="C274" s="475"/>
      <c r="D274" s="475"/>
      <c r="E274" s="475"/>
      <c r="F274" s="475"/>
      <c r="G274" s="475"/>
      <c r="H274" s="475"/>
      <c r="I274" s="475"/>
      <c r="J274" s="475"/>
      <c r="K274" s="475"/>
      <c r="L274" s="475"/>
      <c r="M274" s="475"/>
      <c r="N274" s="475"/>
      <c r="O274" s="475"/>
      <c r="P274" s="476"/>
    </row>
    <row r="275" spans="1:16" ht="30" customHeight="1">
      <c r="A275" s="477" t="s">
        <v>858</v>
      </c>
      <c r="B275" s="478"/>
      <c r="C275" s="478"/>
      <c r="D275" s="478"/>
      <c r="E275" s="478"/>
      <c r="F275" s="478"/>
      <c r="G275" s="478"/>
      <c r="H275" s="478"/>
      <c r="I275" s="478"/>
      <c r="J275" s="478"/>
      <c r="K275" s="478"/>
      <c r="L275" s="479"/>
      <c r="M275" s="480"/>
      <c r="N275" s="481"/>
      <c r="O275" s="481"/>
      <c r="P275" s="482"/>
    </row>
    <row r="276" spans="1:16" ht="18.75">
      <c r="A276" s="126"/>
      <c r="B276" s="127"/>
      <c r="C276" s="127"/>
      <c r="D276" s="127"/>
      <c r="E276" s="127"/>
      <c r="F276" s="127"/>
      <c r="G276" s="127"/>
      <c r="H276" s="127"/>
      <c r="I276" s="127"/>
      <c r="J276" s="127"/>
      <c r="K276" s="127"/>
      <c r="L276" s="127"/>
      <c r="M276" s="127"/>
      <c r="N276" s="127"/>
      <c r="O276" s="127"/>
      <c r="P276" s="129"/>
    </row>
    <row r="277" spans="1:16" ht="37.5" customHeight="1">
      <c r="A277" s="484" t="s">
        <v>859</v>
      </c>
      <c r="B277" s="485"/>
      <c r="C277" s="485"/>
      <c r="D277" s="485"/>
      <c r="E277" s="485"/>
      <c r="F277" s="485"/>
      <c r="G277" s="485"/>
      <c r="H277" s="485"/>
      <c r="I277" s="485"/>
      <c r="J277" s="485"/>
      <c r="K277" s="485"/>
      <c r="L277" s="485"/>
      <c r="M277" s="485"/>
      <c r="N277" s="485"/>
      <c r="O277" s="485"/>
      <c r="P277" s="486"/>
    </row>
    <row r="278" spans="1:16" ht="18.75">
      <c r="A278" s="471" t="s">
        <v>1140</v>
      </c>
      <c r="B278" s="472"/>
      <c r="C278" s="472"/>
      <c r="D278" s="472"/>
      <c r="E278" s="472"/>
      <c r="F278" s="472"/>
      <c r="G278" s="472"/>
      <c r="H278" s="472"/>
      <c r="I278" s="472"/>
      <c r="J278" s="472"/>
      <c r="K278" s="472"/>
      <c r="L278" s="472"/>
      <c r="M278" s="472"/>
      <c r="N278" s="472"/>
      <c r="O278" s="472"/>
      <c r="P278" s="473"/>
    </row>
    <row r="279" spans="1:16">
      <c r="A279" s="134"/>
      <c r="P279" s="135"/>
    </row>
    <row r="280" spans="1:16" ht="18.75">
      <c r="A280" s="126"/>
      <c r="B280" s="127"/>
      <c r="C280" s="127"/>
      <c r="D280" s="127"/>
      <c r="E280" s="127"/>
      <c r="F280" s="127"/>
      <c r="G280" s="127"/>
      <c r="H280" s="127"/>
      <c r="I280" s="127"/>
      <c r="J280" s="127"/>
      <c r="K280" s="127"/>
      <c r="L280" s="127"/>
      <c r="M280" s="127"/>
      <c r="N280" s="127"/>
      <c r="O280" s="127"/>
      <c r="P280" s="129"/>
    </row>
    <row r="281" spans="1:16" ht="37.5" customHeight="1">
      <c r="A281" s="484" t="s">
        <v>860</v>
      </c>
      <c r="B281" s="485"/>
      <c r="C281" s="485"/>
      <c r="D281" s="485"/>
      <c r="E281" s="485"/>
      <c r="F281" s="485"/>
      <c r="G281" s="485"/>
      <c r="H281" s="485"/>
      <c r="I281" s="485"/>
      <c r="J281" s="485"/>
      <c r="K281" s="485"/>
      <c r="L281" s="485"/>
      <c r="M281" s="485"/>
      <c r="N281" s="485"/>
      <c r="O281" s="485"/>
      <c r="P281" s="486"/>
    </row>
    <row r="282" spans="1:16" ht="18.75">
      <c r="A282" s="474" t="s">
        <v>1134</v>
      </c>
      <c r="B282" s="475"/>
      <c r="C282" s="475"/>
      <c r="D282" s="475"/>
      <c r="E282" s="475"/>
      <c r="F282" s="475"/>
      <c r="G282" s="475"/>
      <c r="H282" s="475"/>
      <c r="I282" s="475"/>
      <c r="J282" s="475"/>
      <c r="K282" s="475"/>
      <c r="L282" s="475"/>
      <c r="M282" s="475"/>
      <c r="N282" s="475"/>
      <c r="O282" s="475"/>
      <c r="P282" s="476"/>
    </row>
    <row r="283" spans="1:16" ht="45" customHeight="1">
      <c r="A283" s="477" t="s">
        <v>861</v>
      </c>
      <c r="B283" s="478"/>
      <c r="C283" s="478"/>
      <c r="D283" s="478"/>
      <c r="E283" s="478"/>
      <c r="F283" s="478"/>
      <c r="G283" s="478"/>
      <c r="H283" s="478"/>
      <c r="I283" s="478"/>
      <c r="J283" s="478"/>
      <c r="K283" s="478"/>
      <c r="L283" s="479"/>
      <c r="M283" s="480"/>
      <c r="N283" s="481"/>
      <c r="O283" s="481"/>
      <c r="P283" s="482"/>
    </row>
    <row r="284" spans="1:16" ht="15" customHeight="1">
      <c r="A284" s="477" t="s">
        <v>815</v>
      </c>
      <c r="B284" s="478"/>
      <c r="C284" s="478"/>
      <c r="D284" s="478"/>
      <c r="E284" s="478"/>
      <c r="F284" s="478"/>
      <c r="G284" s="478"/>
      <c r="H284" s="478"/>
      <c r="I284" s="478"/>
      <c r="J284" s="478"/>
      <c r="K284" s="478"/>
      <c r="L284" s="479"/>
      <c r="M284" s="480"/>
      <c r="N284" s="481"/>
      <c r="O284" s="481"/>
      <c r="P284" s="482"/>
    </row>
    <row r="285" spans="1:16" ht="15" customHeight="1">
      <c r="A285" s="477" t="s">
        <v>686</v>
      </c>
      <c r="B285" s="478"/>
      <c r="C285" s="478"/>
      <c r="D285" s="478"/>
      <c r="E285" s="478"/>
      <c r="F285" s="478"/>
      <c r="G285" s="478"/>
      <c r="H285" s="478"/>
      <c r="I285" s="478"/>
      <c r="J285" s="478"/>
      <c r="K285" s="478"/>
      <c r="L285" s="479"/>
      <c r="M285" s="480"/>
      <c r="N285" s="481"/>
      <c r="O285" s="481"/>
      <c r="P285" s="482"/>
    </row>
    <row r="286" spans="1:16" ht="15" customHeight="1">
      <c r="A286" s="477" t="s">
        <v>688</v>
      </c>
      <c r="B286" s="478"/>
      <c r="C286" s="478"/>
      <c r="D286" s="478"/>
      <c r="E286" s="478"/>
      <c r="F286" s="478"/>
      <c r="G286" s="478"/>
      <c r="H286" s="478"/>
      <c r="I286" s="478"/>
      <c r="J286" s="478"/>
      <c r="K286" s="478"/>
      <c r="L286" s="479"/>
      <c r="M286" s="480"/>
      <c r="N286" s="481"/>
      <c r="O286" s="481"/>
      <c r="P286" s="482"/>
    </row>
    <row r="287" spans="1:16" ht="15" customHeight="1">
      <c r="A287" s="477" t="s">
        <v>862</v>
      </c>
      <c r="B287" s="478"/>
      <c r="C287" s="478"/>
      <c r="D287" s="478"/>
      <c r="E287" s="478"/>
      <c r="F287" s="478"/>
      <c r="G287" s="478"/>
      <c r="H287" s="478"/>
      <c r="I287" s="478"/>
      <c r="J287" s="478"/>
      <c r="K287" s="478"/>
      <c r="L287" s="479"/>
      <c r="M287" s="480"/>
      <c r="N287" s="481"/>
      <c r="O287" s="481"/>
      <c r="P287" s="482"/>
    </row>
    <row r="288" spans="1:16" ht="30" customHeight="1">
      <c r="A288" s="477" t="s">
        <v>863</v>
      </c>
      <c r="B288" s="478"/>
      <c r="C288" s="478"/>
      <c r="D288" s="478"/>
      <c r="E288" s="478"/>
      <c r="F288" s="478"/>
      <c r="G288" s="478"/>
      <c r="H288" s="478"/>
      <c r="I288" s="478"/>
      <c r="J288" s="478"/>
      <c r="K288" s="478"/>
      <c r="L288" s="479"/>
      <c r="M288" s="480"/>
      <c r="N288" s="481"/>
      <c r="O288" s="481"/>
      <c r="P288" s="482"/>
    </row>
    <row r="289" spans="1:16" ht="15" customHeight="1">
      <c r="A289" s="477" t="s">
        <v>824</v>
      </c>
      <c r="B289" s="478"/>
      <c r="C289" s="478"/>
      <c r="D289" s="478"/>
      <c r="E289" s="478"/>
      <c r="F289" s="478"/>
      <c r="G289" s="478"/>
      <c r="H289" s="478"/>
      <c r="I289" s="478"/>
      <c r="J289" s="478"/>
      <c r="K289" s="478"/>
      <c r="L289" s="479"/>
      <c r="M289" s="480"/>
      <c r="N289" s="481"/>
      <c r="O289" s="481"/>
      <c r="P289" s="482"/>
    </row>
    <row r="290" spans="1:16" ht="15" customHeight="1">
      <c r="A290" s="477" t="s">
        <v>864</v>
      </c>
      <c r="B290" s="478"/>
      <c r="C290" s="478"/>
      <c r="D290" s="478"/>
      <c r="E290" s="478"/>
      <c r="F290" s="478"/>
      <c r="G290" s="478"/>
      <c r="H290" s="478"/>
      <c r="I290" s="478"/>
      <c r="J290" s="478"/>
      <c r="K290" s="478"/>
      <c r="L290" s="479"/>
      <c r="M290" s="480"/>
      <c r="N290" s="481"/>
      <c r="O290" s="481"/>
      <c r="P290" s="482"/>
    </row>
    <row r="291" spans="1:16" ht="15" customHeight="1">
      <c r="A291" s="477" t="s">
        <v>865</v>
      </c>
      <c r="B291" s="478"/>
      <c r="C291" s="478"/>
      <c r="D291" s="478"/>
      <c r="E291" s="478"/>
      <c r="F291" s="478"/>
      <c r="G291" s="478"/>
      <c r="H291" s="478"/>
      <c r="I291" s="478"/>
      <c r="J291" s="478"/>
      <c r="K291" s="478"/>
      <c r="L291" s="479"/>
      <c r="M291" s="480"/>
      <c r="N291" s="481"/>
      <c r="O291" s="481"/>
      <c r="P291" s="482"/>
    </row>
    <row r="292" spans="1:16" ht="15" customHeight="1">
      <c r="A292" s="477" t="s">
        <v>759</v>
      </c>
      <c r="B292" s="478"/>
      <c r="C292" s="478"/>
      <c r="D292" s="478"/>
      <c r="E292" s="478"/>
      <c r="F292" s="478"/>
      <c r="G292" s="478"/>
      <c r="H292" s="478"/>
      <c r="I292" s="478"/>
      <c r="J292" s="478"/>
      <c r="K292" s="478"/>
      <c r="L292" s="479"/>
      <c r="M292" s="480"/>
      <c r="N292" s="481"/>
      <c r="O292" s="481"/>
      <c r="P292" s="482"/>
    </row>
    <row r="293" spans="1:16" ht="15" customHeight="1">
      <c r="A293" s="477" t="s">
        <v>727</v>
      </c>
      <c r="B293" s="478"/>
      <c r="C293" s="478"/>
      <c r="D293" s="478"/>
      <c r="E293" s="478"/>
      <c r="F293" s="478"/>
      <c r="G293" s="478"/>
      <c r="H293" s="478"/>
      <c r="I293" s="478"/>
      <c r="J293" s="478"/>
      <c r="K293" s="478"/>
      <c r="L293" s="479"/>
      <c r="M293" s="480"/>
      <c r="N293" s="481"/>
      <c r="O293" s="481"/>
      <c r="P293" s="482"/>
    </row>
    <row r="294" spans="1:16" ht="15" customHeight="1">
      <c r="A294" s="477" t="s">
        <v>866</v>
      </c>
      <c r="B294" s="478"/>
      <c r="C294" s="478"/>
      <c r="D294" s="478"/>
      <c r="E294" s="478"/>
      <c r="F294" s="478"/>
      <c r="G294" s="478"/>
      <c r="H294" s="478"/>
      <c r="I294" s="478"/>
      <c r="J294" s="478"/>
      <c r="K294" s="478"/>
      <c r="L294" s="479"/>
      <c r="M294" s="480"/>
      <c r="N294" s="481"/>
      <c r="O294" s="481"/>
      <c r="P294" s="482"/>
    </row>
    <row r="295" spans="1:16" ht="15" customHeight="1">
      <c r="A295" s="477" t="s">
        <v>867</v>
      </c>
      <c r="B295" s="478"/>
      <c r="C295" s="478"/>
      <c r="D295" s="478"/>
      <c r="E295" s="478"/>
      <c r="F295" s="478"/>
      <c r="G295" s="478"/>
      <c r="H295" s="478"/>
      <c r="I295" s="478"/>
      <c r="J295" s="478"/>
      <c r="K295" s="478"/>
      <c r="L295" s="479"/>
      <c r="M295" s="480"/>
      <c r="N295" s="481"/>
      <c r="O295" s="481"/>
      <c r="P295" s="482"/>
    </row>
    <row r="296" spans="1:16" ht="30" customHeight="1">
      <c r="A296" s="477" t="s">
        <v>868</v>
      </c>
      <c r="B296" s="478"/>
      <c r="C296" s="478"/>
      <c r="D296" s="478"/>
      <c r="E296" s="478"/>
      <c r="F296" s="478"/>
      <c r="G296" s="478"/>
      <c r="H296" s="478"/>
      <c r="I296" s="478"/>
      <c r="J296" s="478"/>
      <c r="K296" s="478"/>
      <c r="L296" s="479"/>
      <c r="M296" s="480"/>
      <c r="N296" s="481"/>
      <c r="O296" s="481"/>
      <c r="P296" s="482"/>
    </row>
    <row r="297" spans="1:16" ht="15" customHeight="1">
      <c r="A297" s="477" t="s">
        <v>800</v>
      </c>
      <c r="B297" s="478"/>
      <c r="C297" s="478"/>
      <c r="D297" s="478"/>
      <c r="E297" s="478"/>
      <c r="F297" s="478"/>
      <c r="G297" s="478"/>
      <c r="H297" s="478"/>
      <c r="I297" s="478"/>
      <c r="J297" s="478"/>
      <c r="K297" s="478"/>
      <c r="L297" s="479"/>
      <c r="M297" s="480"/>
      <c r="N297" s="481"/>
      <c r="O297" s="481"/>
      <c r="P297" s="482"/>
    </row>
    <row r="298" spans="1:16" ht="15" customHeight="1">
      <c r="A298" s="477" t="s">
        <v>800</v>
      </c>
      <c r="B298" s="478"/>
      <c r="C298" s="478"/>
      <c r="D298" s="478"/>
      <c r="E298" s="478"/>
      <c r="F298" s="478"/>
      <c r="G298" s="478"/>
      <c r="H298" s="478"/>
      <c r="I298" s="478"/>
      <c r="J298" s="478"/>
      <c r="K298" s="478"/>
      <c r="L298" s="479"/>
      <c r="M298" s="480"/>
      <c r="N298" s="481"/>
      <c r="O298" s="481"/>
      <c r="P298" s="482"/>
    </row>
    <row r="299" spans="1:16" ht="15" customHeight="1">
      <c r="A299" s="477" t="s">
        <v>699</v>
      </c>
      <c r="B299" s="478"/>
      <c r="C299" s="478"/>
      <c r="D299" s="478"/>
      <c r="E299" s="478"/>
      <c r="F299" s="478"/>
      <c r="G299" s="478"/>
      <c r="H299" s="478"/>
      <c r="I299" s="478"/>
      <c r="J299" s="478"/>
      <c r="K299" s="478"/>
      <c r="L299" s="479"/>
      <c r="M299" s="480"/>
      <c r="N299" s="481"/>
      <c r="O299" s="481"/>
      <c r="P299" s="482"/>
    </row>
    <row r="300" spans="1:16" ht="15" customHeight="1">
      <c r="A300" s="477" t="s">
        <v>869</v>
      </c>
      <c r="B300" s="478"/>
      <c r="C300" s="478"/>
      <c r="D300" s="478"/>
      <c r="E300" s="478"/>
      <c r="F300" s="478"/>
      <c r="G300" s="478"/>
      <c r="H300" s="478"/>
      <c r="I300" s="478"/>
      <c r="J300" s="478"/>
      <c r="K300" s="478"/>
      <c r="L300" s="479"/>
      <c r="M300" s="480"/>
      <c r="N300" s="481"/>
      <c r="O300" s="481"/>
      <c r="P300" s="482"/>
    </row>
    <row r="301" spans="1:16" ht="15" customHeight="1">
      <c r="A301" s="477" t="s">
        <v>701</v>
      </c>
      <c r="B301" s="478"/>
      <c r="C301" s="478"/>
      <c r="D301" s="478"/>
      <c r="E301" s="478"/>
      <c r="F301" s="478"/>
      <c r="G301" s="478"/>
      <c r="H301" s="478"/>
      <c r="I301" s="478"/>
      <c r="J301" s="478"/>
      <c r="K301" s="478"/>
      <c r="L301" s="479"/>
      <c r="M301" s="480"/>
      <c r="N301" s="481"/>
      <c r="O301" s="481"/>
      <c r="P301" s="482"/>
    </row>
    <row r="302" spans="1:16" ht="15" customHeight="1">
      <c r="A302" s="477" t="s">
        <v>870</v>
      </c>
      <c r="B302" s="478"/>
      <c r="C302" s="478"/>
      <c r="D302" s="478"/>
      <c r="E302" s="478"/>
      <c r="F302" s="478"/>
      <c r="G302" s="478"/>
      <c r="H302" s="478"/>
      <c r="I302" s="478"/>
      <c r="J302" s="478"/>
      <c r="K302" s="478"/>
      <c r="L302" s="479"/>
      <c r="M302" s="480"/>
      <c r="N302" s="481"/>
      <c r="O302" s="481"/>
      <c r="P302" s="482"/>
    </row>
    <row r="303" spans="1:16" ht="15" customHeight="1">
      <c r="A303" s="477" t="s">
        <v>871</v>
      </c>
      <c r="B303" s="478"/>
      <c r="C303" s="478"/>
      <c r="D303" s="478"/>
      <c r="E303" s="478"/>
      <c r="F303" s="478"/>
      <c r="G303" s="478"/>
      <c r="H303" s="478"/>
      <c r="I303" s="478"/>
      <c r="J303" s="478"/>
      <c r="K303" s="478"/>
      <c r="L303" s="479"/>
      <c r="M303" s="480"/>
      <c r="N303" s="481"/>
      <c r="O303" s="481"/>
      <c r="P303" s="482"/>
    </row>
    <row r="304" spans="1:16" ht="15" customHeight="1">
      <c r="A304" s="477" t="s">
        <v>774</v>
      </c>
      <c r="B304" s="478"/>
      <c r="C304" s="478"/>
      <c r="D304" s="478"/>
      <c r="E304" s="478"/>
      <c r="F304" s="478"/>
      <c r="G304" s="478"/>
      <c r="H304" s="478"/>
      <c r="I304" s="478"/>
      <c r="J304" s="478"/>
      <c r="K304" s="478"/>
      <c r="L304" s="479"/>
      <c r="M304" s="480"/>
      <c r="N304" s="481"/>
      <c r="O304" s="481"/>
      <c r="P304" s="482"/>
    </row>
    <row r="305" spans="1:16" ht="15" customHeight="1">
      <c r="A305" s="477" t="s">
        <v>872</v>
      </c>
      <c r="B305" s="478"/>
      <c r="C305" s="478"/>
      <c r="D305" s="478"/>
      <c r="E305" s="478"/>
      <c r="F305" s="478"/>
      <c r="G305" s="478"/>
      <c r="H305" s="478"/>
      <c r="I305" s="478"/>
      <c r="J305" s="478"/>
      <c r="K305" s="478"/>
      <c r="L305" s="479"/>
      <c r="M305" s="480"/>
      <c r="N305" s="481"/>
      <c r="O305" s="481"/>
      <c r="P305" s="482"/>
    </row>
    <row r="306" spans="1:16" ht="15" customHeight="1">
      <c r="A306" s="477" t="s">
        <v>686</v>
      </c>
      <c r="B306" s="478"/>
      <c r="C306" s="478"/>
      <c r="D306" s="478"/>
      <c r="E306" s="478"/>
      <c r="F306" s="478"/>
      <c r="G306" s="478"/>
      <c r="H306" s="478"/>
      <c r="I306" s="478"/>
      <c r="J306" s="478"/>
      <c r="K306" s="478"/>
      <c r="L306" s="479"/>
      <c r="M306" s="480"/>
      <c r="N306" s="481"/>
      <c r="O306" s="481"/>
      <c r="P306" s="482"/>
    </row>
    <row r="307" spans="1:16" ht="15" customHeight="1">
      <c r="A307" s="477" t="s">
        <v>873</v>
      </c>
      <c r="B307" s="478"/>
      <c r="C307" s="478"/>
      <c r="D307" s="478"/>
      <c r="E307" s="478"/>
      <c r="F307" s="478"/>
      <c r="G307" s="478"/>
      <c r="H307" s="478"/>
      <c r="I307" s="478"/>
      <c r="J307" s="478"/>
      <c r="K307" s="478"/>
      <c r="L307" s="479"/>
      <c r="M307" s="480"/>
      <c r="N307" s="481"/>
      <c r="O307" s="481"/>
      <c r="P307" s="482"/>
    </row>
    <row r="308" spans="1:16" ht="15" customHeight="1">
      <c r="A308" s="477" t="s">
        <v>705</v>
      </c>
      <c r="B308" s="478"/>
      <c r="C308" s="478"/>
      <c r="D308" s="478"/>
      <c r="E308" s="478"/>
      <c r="F308" s="478"/>
      <c r="G308" s="478"/>
      <c r="H308" s="478"/>
      <c r="I308" s="478"/>
      <c r="J308" s="478"/>
      <c r="K308" s="478"/>
      <c r="L308" s="479"/>
      <c r="M308" s="480"/>
      <c r="N308" s="481"/>
      <c r="O308" s="481"/>
      <c r="P308" s="482"/>
    </row>
    <row r="309" spans="1:16" ht="15" customHeight="1">
      <c r="A309" s="477" t="s">
        <v>705</v>
      </c>
      <c r="B309" s="478"/>
      <c r="C309" s="478"/>
      <c r="D309" s="478"/>
      <c r="E309" s="478"/>
      <c r="F309" s="478"/>
      <c r="G309" s="478"/>
      <c r="H309" s="478"/>
      <c r="I309" s="478"/>
      <c r="J309" s="478"/>
      <c r="K309" s="478"/>
      <c r="L309" s="479"/>
      <c r="M309" s="480"/>
      <c r="N309" s="481"/>
      <c r="O309" s="481"/>
      <c r="P309" s="482"/>
    </row>
    <row r="310" spans="1:16" ht="15" customHeight="1">
      <c r="A310" s="477" t="s">
        <v>707</v>
      </c>
      <c r="B310" s="478"/>
      <c r="C310" s="478"/>
      <c r="D310" s="478"/>
      <c r="E310" s="478"/>
      <c r="F310" s="478"/>
      <c r="G310" s="478"/>
      <c r="H310" s="478"/>
      <c r="I310" s="478"/>
      <c r="J310" s="478"/>
      <c r="K310" s="478"/>
      <c r="L310" s="479"/>
      <c r="M310" s="480"/>
      <c r="N310" s="481"/>
      <c r="O310" s="481"/>
      <c r="P310" s="482"/>
    </row>
    <row r="311" spans="1:16">
      <c r="A311" s="131"/>
      <c r="B311" s="132"/>
      <c r="C311" s="132"/>
      <c r="D311" s="132"/>
      <c r="E311" s="132"/>
      <c r="F311" s="132"/>
      <c r="G311" s="132"/>
      <c r="H311" s="132"/>
      <c r="I311" s="132"/>
      <c r="J311" s="132"/>
      <c r="K311" s="132"/>
      <c r="L311" s="132"/>
      <c r="M311" s="132"/>
      <c r="N311" s="132"/>
      <c r="O311" s="132"/>
      <c r="P311" s="133"/>
    </row>
    <row r="312" spans="1:16" ht="23.25" customHeight="1">
      <c r="A312" s="487" t="s">
        <v>874</v>
      </c>
      <c r="B312" s="456"/>
      <c r="C312" s="456"/>
      <c r="D312" s="456"/>
      <c r="E312" s="456"/>
      <c r="F312" s="456"/>
      <c r="G312" s="456"/>
      <c r="H312" s="456"/>
      <c r="I312" s="456"/>
      <c r="J312" s="456"/>
      <c r="K312" s="456"/>
      <c r="L312" s="456"/>
      <c r="M312" s="456"/>
      <c r="N312" s="456"/>
      <c r="O312" s="456"/>
      <c r="P312" s="488"/>
    </row>
    <row r="313" spans="1:16" ht="18.75">
      <c r="A313" s="126"/>
      <c r="B313" s="127"/>
      <c r="C313" s="127"/>
      <c r="D313" s="127"/>
      <c r="E313" s="127"/>
      <c r="F313" s="127"/>
      <c r="G313" s="127"/>
      <c r="H313" s="127"/>
      <c r="I313" s="127"/>
      <c r="J313" s="127"/>
      <c r="K313" s="127"/>
      <c r="L313" s="127"/>
      <c r="M313" s="127"/>
      <c r="N313" s="127"/>
      <c r="O313" s="127"/>
      <c r="P313" s="129"/>
    </row>
    <row r="314" spans="1:16" ht="37.5" customHeight="1">
      <c r="A314" s="484" t="s">
        <v>875</v>
      </c>
      <c r="B314" s="485"/>
      <c r="C314" s="485"/>
      <c r="D314" s="485"/>
      <c r="E314" s="485"/>
      <c r="F314" s="485"/>
      <c r="G314" s="485"/>
      <c r="H314" s="485"/>
      <c r="I314" s="485"/>
      <c r="J314" s="485"/>
      <c r="K314" s="485"/>
      <c r="L314" s="485"/>
      <c r="M314" s="485"/>
      <c r="N314" s="485"/>
      <c r="O314" s="485"/>
      <c r="P314" s="486"/>
    </row>
    <row r="315" spans="1:16" ht="18.75">
      <c r="A315" s="471" t="s">
        <v>1134</v>
      </c>
      <c r="B315" s="472"/>
      <c r="C315" s="472"/>
      <c r="D315" s="472"/>
      <c r="E315" s="472"/>
      <c r="F315" s="472"/>
      <c r="G315" s="472"/>
      <c r="H315" s="472"/>
      <c r="I315" s="472"/>
      <c r="J315" s="472"/>
      <c r="K315" s="472"/>
      <c r="L315" s="472"/>
      <c r="M315" s="472"/>
      <c r="N315" s="472"/>
      <c r="O315" s="472"/>
      <c r="P315" s="473"/>
    </row>
    <row r="316" spans="1:16">
      <c r="A316" s="134"/>
      <c r="P316" s="135"/>
    </row>
    <row r="317" spans="1:16" ht="18.75">
      <c r="A317" s="126"/>
      <c r="B317" s="127"/>
      <c r="C317" s="127"/>
      <c r="D317" s="127"/>
      <c r="E317" s="127"/>
      <c r="F317" s="127"/>
      <c r="G317" s="127"/>
      <c r="H317" s="127"/>
      <c r="I317" s="127"/>
      <c r="J317" s="127"/>
      <c r="K317" s="127"/>
      <c r="L317" s="127"/>
      <c r="M317" s="127"/>
      <c r="N317" s="127"/>
      <c r="O317" s="127"/>
      <c r="P317" s="129"/>
    </row>
    <row r="318" spans="1:16" ht="37.5" customHeight="1">
      <c r="A318" s="484" t="s">
        <v>876</v>
      </c>
      <c r="B318" s="485"/>
      <c r="C318" s="485"/>
      <c r="D318" s="485"/>
      <c r="E318" s="485"/>
      <c r="F318" s="485"/>
      <c r="G318" s="485"/>
      <c r="H318" s="485"/>
      <c r="I318" s="485"/>
      <c r="J318" s="485"/>
      <c r="K318" s="485"/>
      <c r="L318" s="485"/>
      <c r="M318" s="485"/>
      <c r="N318" s="485"/>
      <c r="O318" s="485"/>
      <c r="P318" s="486"/>
    </row>
    <row r="319" spans="1:16" ht="18.75">
      <c r="A319" s="471" t="s">
        <v>1134</v>
      </c>
      <c r="B319" s="472"/>
      <c r="C319" s="472"/>
      <c r="D319" s="472"/>
      <c r="E319" s="472"/>
      <c r="F319" s="472"/>
      <c r="G319" s="472"/>
      <c r="H319" s="472"/>
      <c r="I319" s="472"/>
      <c r="J319" s="472"/>
      <c r="K319" s="472"/>
      <c r="L319" s="472"/>
      <c r="M319" s="472"/>
      <c r="N319" s="472"/>
      <c r="O319" s="472"/>
      <c r="P319" s="473"/>
    </row>
    <row r="320" spans="1:16">
      <c r="A320" s="134"/>
      <c r="P320" s="135"/>
    </row>
    <row r="321" spans="1:16" ht="18.75">
      <c r="A321" s="126"/>
      <c r="B321" s="127"/>
      <c r="C321" s="127"/>
      <c r="D321" s="127"/>
      <c r="E321" s="127"/>
      <c r="F321" s="127"/>
      <c r="G321" s="127"/>
      <c r="H321" s="127"/>
      <c r="I321" s="127"/>
      <c r="J321" s="127"/>
      <c r="K321" s="127"/>
      <c r="L321" s="127"/>
      <c r="M321" s="127"/>
      <c r="N321" s="127"/>
      <c r="O321" s="127"/>
      <c r="P321" s="129"/>
    </row>
    <row r="322" spans="1:16" ht="18.75" customHeight="1">
      <c r="A322" s="484" t="s">
        <v>877</v>
      </c>
      <c r="B322" s="485"/>
      <c r="C322" s="485"/>
      <c r="D322" s="485"/>
      <c r="E322" s="485"/>
      <c r="F322" s="485"/>
      <c r="G322" s="485"/>
      <c r="H322" s="485"/>
      <c r="I322" s="485"/>
      <c r="J322" s="485"/>
      <c r="K322" s="485"/>
      <c r="L322" s="485"/>
      <c r="M322" s="485"/>
      <c r="N322" s="485"/>
      <c r="O322" s="485"/>
      <c r="P322" s="486"/>
    </row>
    <row r="323" spans="1:16" ht="18.75">
      <c r="A323" s="471" t="s">
        <v>1141</v>
      </c>
      <c r="B323" s="472"/>
      <c r="C323" s="472"/>
      <c r="D323" s="472"/>
      <c r="E323" s="472"/>
      <c r="F323" s="472"/>
      <c r="G323" s="472"/>
      <c r="H323" s="472"/>
      <c r="I323" s="472"/>
      <c r="J323" s="472"/>
      <c r="K323" s="472"/>
      <c r="L323" s="472"/>
      <c r="M323" s="472"/>
      <c r="N323" s="472"/>
      <c r="O323" s="472"/>
      <c r="P323" s="473"/>
    </row>
    <row r="324" spans="1:16">
      <c r="A324" s="134"/>
      <c r="P324" s="135"/>
    </row>
    <row r="325" spans="1:16" ht="18.75">
      <c r="A325" s="126"/>
      <c r="B325" s="127"/>
      <c r="C325" s="127"/>
      <c r="D325" s="127"/>
      <c r="E325" s="127"/>
      <c r="F325" s="127"/>
      <c r="G325" s="127"/>
      <c r="H325" s="127"/>
      <c r="I325" s="127"/>
      <c r="J325" s="127"/>
      <c r="K325" s="127"/>
      <c r="L325" s="127"/>
      <c r="M325" s="127"/>
      <c r="N325" s="127"/>
      <c r="O325" s="127"/>
      <c r="P325" s="129"/>
    </row>
    <row r="326" spans="1:16" ht="37.5" customHeight="1">
      <c r="A326" s="484" t="s">
        <v>878</v>
      </c>
      <c r="B326" s="485"/>
      <c r="C326" s="485"/>
      <c r="D326" s="485"/>
      <c r="E326" s="485"/>
      <c r="F326" s="485"/>
      <c r="G326" s="485"/>
      <c r="H326" s="485"/>
      <c r="I326" s="485"/>
      <c r="J326" s="485"/>
      <c r="K326" s="485"/>
      <c r="L326" s="485"/>
      <c r="M326" s="485"/>
      <c r="N326" s="485"/>
      <c r="O326" s="485"/>
      <c r="P326" s="486"/>
    </row>
    <row r="327" spans="1:16" ht="18.75">
      <c r="A327" s="471" t="s">
        <v>1134</v>
      </c>
      <c r="B327" s="472"/>
      <c r="C327" s="472"/>
      <c r="D327" s="472"/>
      <c r="E327" s="472"/>
      <c r="F327" s="472"/>
      <c r="G327" s="472"/>
      <c r="H327" s="472"/>
      <c r="I327" s="472"/>
      <c r="J327" s="472"/>
      <c r="K327" s="472"/>
      <c r="L327" s="472"/>
      <c r="M327" s="472"/>
      <c r="N327" s="472"/>
      <c r="O327" s="472"/>
      <c r="P327" s="473"/>
    </row>
    <row r="328" spans="1:16">
      <c r="A328" s="134"/>
      <c r="P328" s="135"/>
    </row>
    <row r="329" spans="1:16" ht="18.75">
      <c r="A329" s="126"/>
      <c r="B329" s="127"/>
      <c r="C329" s="127"/>
      <c r="D329" s="127"/>
      <c r="E329" s="127"/>
      <c r="F329" s="127"/>
      <c r="G329" s="127"/>
      <c r="H329" s="127"/>
      <c r="I329" s="127"/>
      <c r="J329" s="127"/>
      <c r="K329" s="127"/>
      <c r="L329" s="127"/>
      <c r="M329" s="127"/>
      <c r="N329" s="127"/>
      <c r="O329" s="127"/>
      <c r="P329" s="129"/>
    </row>
    <row r="330" spans="1:16" ht="18.75" customHeight="1">
      <c r="A330" s="484" t="s">
        <v>879</v>
      </c>
      <c r="B330" s="485"/>
      <c r="C330" s="485"/>
      <c r="D330" s="485"/>
      <c r="E330" s="485"/>
      <c r="F330" s="485"/>
      <c r="G330" s="485"/>
      <c r="H330" s="485"/>
      <c r="I330" s="485"/>
      <c r="J330" s="485"/>
      <c r="K330" s="485"/>
      <c r="L330" s="485"/>
      <c r="M330" s="485"/>
      <c r="N330" s="485"/>
      <c r="O330" s="485"/>
      <c r="P330" s="486"/>
    </row>
    <row r="331" spans="1:16" ht="18.75">
      <c r="A331" s="474" t="s">
        <v>1134</v>
      </c>
      <c r="B331" s="475"/>
      <c r="C331" s="475"/>
      <c r="D331" s="475"/>
      <c r="E331" s="475"/>
      <c r="F331" s="475"/>
      <c r="G331" s="475"/>
      <c r="H331" s="475"/>
      <c r="I331" s="475"/>
      <c r="J331" s="475"/>
      <c r="K331" s="475"/>
      <c r="L331" s="475"/>
      <c r="M331" s="475"/>
      <c r="N331" s="475"/>
      <c r="O331" s="475"/>
      <c r="P331" s="476"/>
    </row>
    <row r="332" spans="1:16" ht="15" customHeight="1">
      <c r="A332" s="477" t="s">
        <v>880</v>
      </c>
      <c r="B332" s="478"/>
      <c r="C332" s="478"/>
      <c r="D332" s="478"/>
      <c r="E332" s="478"/>
      <c r="F332" s="478"/>
      <c r="G332" s="478"/>
      <c r="H332" s="478"/>
      <c r="I332" s="478"/>
      <c r="J332" s="478"/>
      <c r="K332" s="478"/>
      <c r="L332" s="479"/>
      <c r="M332" s="480"/>
      <c r="N332" s="481"/>
      <c r="O332" s="481"/>
      <c r="P332" s="482"/>
    </row>
    <row r="333" spans="1:16" ht="18.75">
      <c r="A333" s="126"/>
      <c r="B333" s="127"/>
      <c r="C333" s="127"/>
      <c r="D333" s="127"/>
      <c r="E333" s="127"/>
      <c r="F333" s="127"/>
      <c r="G333" s="127"/>
      <c r="H333" s="127"/>
      <c r="I333" s="127"/>
      <c r="J333" s="127"/>
      <c r="K333" s="127"/>
      <c r="L333" s="127"/>
      <c r="M333" s="127"/>
      <c r="N333" s="127"/>
      <c r="O333" s="127"/>
      <c r="P333" s="129"/>
    </row>
    <row r="334" spans="1:16" ht="18.75" customHeight="1">
      <c r="A334" s="484" t="s">
        <v>881</v>
      </c>
      <c r="B334" s="485"/>
      <c r="C334" s="485"/>
      <c r="D334" s="485"/>
      <c r="E334" s="485"/>
      <c r="F334" s="485"/>
      <c r="G334" s="485"/>
      <c r="H334" s="485"/>
      <c r="I334" s="485"/>
      <c r="J334" s="485"/>
      <c r="K334" s="485"/>
      <c r="L334" s="485"/>
      <c r="M334" s="485"/>
      <c r="N334" s="485"/>
      <c r="O334" s="485"/>
      <c r="P334" s="486"/>
    </row>
    <row r="335" spans="1:16" ht="18.75">
      <c r="A335" s="471" t="s">
        <v>1134</v>
      </c>
      <c r="B335" s="472"/>
      <c r="C335" s="472"/>
      <c r="D335" s="472"/>
      <c r="E335" s="472"/>
      <c r="F335" s="472"/>
      <c r="G335" s="472"/>
      <c r="H335" s="472"/>
      <c r="I335" s="472"/>
      <c r="J335" s="472"/>
      <c r="K335" s="472"/>
      <c r="L335" s="472"/>
      <c r="M335" s="472"/>
      <c r="N335" s="472"/>
      <c r="O335" s="472"/>
      <c r="P335" s="473"/>
    </row>
    <row r="336" spans="1:16">
      <c r="A336" s="134"/>
      <c r="P336" s="135"/>
    </row>
    <row r="337" spans="1:16" ht="18.75">
      <c r="A337" s="126"/>
      <c r="B337" s="127"/>
      <c r="C337" s="127"/>
      <c r="D337" s="127"/>
      <c r="E337" s="127"/>
      <c r="F337" s="127"/>
      <c r="G337" s="127"/>
      <c r="H337" s="127"/>
      <c r="I337" s="127"/>
      <c r="J337" s="127"/>
      <c r="K337" s="127"/>
      <c r="L337" s="127"/>
      <c r="M337" s="127"/>
      <c r="N337" s="127"/>
      <c r="O337" s="127"/>
      <c r="P337" s="129"/>
    </row>
    <row r="338" spans="1:16" ht="37.5" customHeight="1">
      <c r="A338" s="484" t="s">
        <v>882</v>
      </c>
      <c r="B338" s="485"/>
      <c r="C338" s="485"/>
      <c r="D338" s="485"/>
      <c r="E338" s="485"/>
      <c r="F338" s="485"/>
      <c r="G338" s="485"/>
      <c r="H338" s="485"/>
      <c r="I338" s="485"/>
      <c r="J338" s="485"/>
      <c r="K338" s="485"/>
      <c r="L338" s="485"/>
      <c r="M338" s="485"/>
      <c r="N338" s="485"/>
      <c r="O338" s="485"/>
      <c r="P338" s="486"/>
    </row>
    <row r="339" spans="1:16" ht="18.75">
      <c r="A339" s="474" t="s">
        <v>1134</v>
      </c>
      <c r="B339" s="475"/>
      <c r="C339" s="475"/>
      <c r="D339" s="475"/>
      <c r="E339" s="475"/>
      <c r="F339" s="475"/>
      <c r="G339" s="475"/>
      <c r="H339" s="475"/>
      <c r="I339" s="475"/>
      <c r="J339" s="475"/>
      <c r="K339" s="475"/>
      <c r="L339" s="475"/>
      <c r="M339" s="475"/>
      <c r="N339" s="475"/>
      <c r="O339" s="475"/>
      <c r="P339" s="476"/>
    </row>
    <row r="340" spans="1:16" ht="60" customHeight="1">
      <c r="A340" s="477" t="s">
        <v>883</v>
      </c>
      <c r="B340" s="478"/>
      <c r="C340" s="478"/>
      <c r="D340" s="478"/>
      <c r="E340" s="478"/>
      <c r="F340" s="478"/>
      <c r="G340" s="478"/>
      <c r="H340" s="478"/>
      <c r="I340" s="478"/>
      <c r="J340" s="478"/>
      <c r="K340" s="478"/>
      <c r="L340" s="479"/>
      <c r="M340" s="480"/>
      <c r="N340" s="481"/>
      <c r="O340" s="481"/>
      <c r="P340" s="482"/>
    </row>
    <row r="341" spans="1:16" ht="15" customHeight="1">
      <c r="A341" s="477" t="s">
        <v>815</v>
      </c>
      <c r="B341" s="478"/>
      <c r="C341" s="478"/>
      <c r="D341" s="478"/>
      <c r="E341" s="478"/>
      <c r="F341" s="478"/>
      <c r="G341" s="478"/>
      <c r="H341" s="478"/>
      <c r="I341" s="478"/>
      <c r="J341" s="478"/>
      <c r="K341" s="478"/>
      <c r="L341" s="479"/>
      <c r="M341" s="480"/>
      <c r="N341" s="481"/>
      <c r="O341" s="481"/>
      <c r="P341" s="482"/>
    </row>
    <row r="342" spans="1:16" ht="15" customHeight="1">
      <c r="A342" s="477" t="s">
        <v>686</v>
      </c>
      <c r="B342" s="478"/>
      <c r="C342" s="478"/>
      <c r="D342" s="478"/>
      <c r="E342" s="478"/>
      <c r="F342" s="478"/>
      <c r="G342" s="478"/>
      <c r="H342" s="478"/>
      <c r="I342" s="478"/>
      <c r="J342" s="478"/>
      <c r="K342" s="478"/>
      <c r="L342" s="479"/>
      <c r="M342" s="480"/>
      <c r="N342" s="481"/>
      <c r="O342" s="481"/>
      <c r="P342" s="482"/>
    </row>
    <row r="343" spans="1:16" ht="15" customHeight="1">
      <c r="A343" s="477" t="s">
        <v>688</v>
      </c>
      <c r="B343" s="478"/>
      <c r="C343" s="478"/>
      <c r="D343" s="478"/>
      <c r="E343" s="478"/>
      <c r="F343" s="478"/>
      <c r="G343" s="478"/>
      <c r="H343" s="478"/>
      <c r="I343" s="478"/>
      <c r="J343" s="478"/>
      <c r="K343" s="478"/>
      <c r="L343" s="479"/>
      <c r="M343" s="480"/>
      <c r="N343" s="481"/>
      <c r="O343" s="481"/>
      <c r="P343" s="482"/>
    </row>
    <row r="344" spans="1:16" ht="30" customHeight="1">
      <c r="A344" s="477" t="s">
        <v>884</v>
      </c>
      <c r="B344" s="478"/>
      <c r="C344" s="478"/>
      <c r="D344" s="478"/>
      <c r="E344" s="478"/>
      <c r="F344" s="478"/>
      <c r="G344" s="478"/>
      <c r="H344" s="478"/>
      <c r="I344" s="478"/>
      <c r="J344" s="478"/>
      <c r="K344" s="478"/>
      <c r="L344" s="479"/>
      <c r="M344" s="480"/>
      <c r="N344" s="481"/>
      <c r="O344" s="481"/>
      <c r="P344" s="482"/>
    </row>
    <row r="345" spans="1:16" ht="15" customHeight="1">
      <c r="A345" s="477" t="s">
        <v>824</v>
      </c>
      <c r="B345" s="478"/>
      <c r="C345" s="478"/>
      <c r="D345" s="478"/>
      <c r="E345" s="478"/>
      <c r="F345" s="478"/>
      <c r="G345" s="478"/>
      <c r="H345" s="478"/>
      <c r="I345" s="478"/>
      <c r="J345" s="478"/>
      <c r="K345" s="478"/>
      <c r="L345" s="479"/>
      <c r="M345" s="480"/>
      <c r="N345" s="481"/>
      <c r="O345" s="481"/>
      <c r="P345" s="482"/>
    </row>
    <row r="346" spans="1:16" ht="75" customHeight="1">
      <c r="A346" s="483" t="s">
        <v>1159</v>
      </c>
      <c r="B346" s="478"/>
      <c r="C346" s="478"/>
      <c r="D346" s="478"/>
      <c r="E346" s="478"/>
      <c r="F346" s="478"/>
      <c r="G346" s="478"/>
      <c r="H346" s="478"/>
      <c r="I346" s="478"/>
      <c r="J346" s="478"/>
      <c r="K346" s="478"/>
      <c r="L346" s="479"/>
      <c r="M346" s="480"/>
      <c r="N346" s="481"/>
      <c r="O346" s="481"/>
      <c r="P346" s="482"/>
    </row>
    <row r="347" spans="1:16" ht="15" customHeight="1">
      <c r="A347" s="477" t="s">
        <v>885</v>
      </c>
      <c r="B347" s="478"/>
      <c r="C347" s="478"/>
      <c r="D347" s="478"/>
      <c r="E347" s="478"/>
      <c r="F347" s="478"/>
      <c r="G347" s="478"/>
      <c r="H347" s="478"/>
      <c r="I347" s="478"/>
      <c r="J347" s="478"/>
      <c r="K347" s="478"/>
      <c r="L347" s="479"/>
      <c r="M347" s="480"/>
      <c r="N347" s="481"/>
      <c r="O347" s="481"/>
      <c r="P347" s="482"/>
    </row>
    <row r="348" spans="1:16" ht="15" customHeight="1">
      <c r="A348" s="477" t="s">
        <v>759</v>
      </c>
      <c r="B348" s="478"/>
      <c r="C348" s="478"/>
      <c r="D348" s="478"/>
      <c r="E348" s="478"/>
      <c r="F348" s="478"/>
      <c r="G348" s="478"/>
      <c r="H348" s="478"/>
      <c r="I348" s="478"/>
      <c r="J348" s="478"/>
      <c r="K348" s="478"/>
      <c r="L348" s="479"/>
      <c r="M348" s="480"/>
      <c r="N348" s="481"/>
      <c r="O348" s="481"/>
      <c r="P348" s="482"/>
    </row>
    <row r="349" spans="1:16" ht="15" customHeight="1">
      <c r="A349" s="477" t="s">
        <v>795</v>
      </c>
      <c r="B349" s="478"/>
      <c r="C349" s="478"/>
      <c r="D349" s="478"/>
      <c r="E349" s="478"/>
      <c r="F349" s="478"/>
      <c r="G349" s="478"/>
      <c r="H349" s="478"/>
      <c r="I349" s="478"/>
      <c r="J349" s="478"/>
      <c r="K349" s="478"/>
      <c r="L349" s="479"/>
      <c r="M349" s="480"/>
      <c r="N349" s="481"/>
      <c r="O349" s="481"/>
      <c r="P349" s="482"/>
    </row>
    <row r="350" spans="1:16" ht="15" customHeight="1">
      <c r="A350" s="477" t="s">
        <v>796</v>
      </c>
      <c r="B350" s="478"/>
      <c r="C350" s="478"/>
      <c r="D350" s="478"/>
      <c r="E350" s="478"/>
      <c r="F350" s="478"/>
      <c r="G350" s="478"/>
      <c r="H350" s="478"/>
      <c r="I350" s="478"/>
      <c r="J350" s="478"/>
      <c r="K350" s="478"/>
      <c r="L350" s="479"/>
      <c r="M350" s="480"/>
      <c r="N350" s="481"/>
      <c r="O350" s="481"/>
      <c r="P350" s="482"/>
    </row>
    <row r="351" spans="1:16" ht="15" customHeight="1">
      <c r="A351" s="477" t="s">
        <v>886</v>
      </c>
      <c r="B351" s="478"/>
      <c r="C351" s="478"/>
      <c r="D351" s="478"/>
      <c r="E351" s="478"/>
      <c r="F351" s="478"/>
      <c r="G351" s="478"/>
      <c r="H351" s="478"/>
      <c r="I351" s="478"/>
      <c r="J351" s="478"/>
      <c r="K351" s="478"/>
      <c r="L351" s="479"/>
      <c r="M351" s="480"/>
      <c r="N351" s="481"/>
      <c r="O351" s="481"/>
      <c r="P351" s="482"/>
    </row>
    <row r="352" spans="1:16" ht="15" customHeight="1">
      <c r="A352" s="477" t="s">
        <v>887</v>
      </c>
      <c r="B352" s="478"/>
      <c r="C352" s="478"/>
      <c r="D352" s="478"/>
      <c r="E352" s="478"/>
      <c r="F352" s="478"/>
      <c r="G352" s="478"/>
      <c r="H352" s="478"/>
      <c r="I352" s="478"/>
      <c r="J352" s="478"/>
      <c r="K352" s="478"/>
      <c r="L352" s="479"/>
      <c r="M352" s="480"/>
      <c r="N352" s="481"/>
      <c r="O352" s="481"/>
      <c r="P352" s="482"/>
    </row>
    <row r="353" spans="1:16" ht="15" customHeight="1">
      <c r="A353" s="477" t="s">
        <v>888</v>
      </c>
      <c r="B353" s="478"/>
      <c r="C353" s="478"/>
      <c r="D353" s="478"/>
      <c r="E353" s="478"/>
      <c r="F353" s="478"/>
      <c r="G353" s="478"/>
      <c r="H353" s="478"/>
      <c r="I353" s="478"/>
      <c r="J353" s="478"/>
      <c r="K353" s="478"/>
      <c r="L353" s="479"/>
      <c r="M353" s="480"/>
      <c r="N353" s="481"/>
      <c r="O353" s="481"/>
      <c r="P353" s="482"/>
    </row>
    <row r="354" spans="1:16" ht="15" customHeight="1">
      <c r="A354" s="477" t="s">
        <v>889</v>
      </c>
      <c r="B354" s="478"/>
      <c r="C354" s="478"/>
      <c r="D354" s="478"/>
      <c r="E354" s="478"/>
      <c r="F354" s="478"/>
      <c r="G354" s="478"/>
      <c r="H354" s="478"/>
      <c r="I354" s="478"/>
      <c r="J354" s="478"/>
      <c r="K354" s="478"/>
      <c r="L354" s="479"/>
      <c r="M354" s="480"/>
      <c r="N354" s="481"/>
      <c r="O354" s="481"/>
      <c r="P354" s="482"/>
    </row>
    <row r="355" spans="1:16" ht="15" customHeight="1">
      <c r="A355" s="477" t="s">
        <v>824</v>
      </c>
      <c r="B355" s="478"/>
      <c r="C355" s="478"/>
      <c r="D355" s="478"/>
      <c r="E355" s="478"/>
      <c r="F355" s="478"/>
      <c r="G355" s="478"/>
      <c r="H355" s="478"/>
      <c r="I355" s="478"/>
      <c r="J355" s="478"/>
      <c r="K355" s="478"/>
      <c r="L355" s="479"/>
      <c r="M355" s="480"/>
      <c r="N355" s="481"/>
      <c r="O355" s="481"/>
      <c r="P355" s="482"/>
    </row>
    <row r="356" spans="1:16" ht="15" customHeight="1">
      <c r="A356" s="477" t="s">
        <v>741</v>
      </c>
      <c r="B356" s="478"/>
      <c r="C356" s="478"/>
      <c r="D356" s="478"/>
      <c r="E356" s="478"/>
      <c r="F356" s="478"/>
      <c r="G356" s="478"/>
      <c r="H356" s="478"/>
      <c r="I356" s="478"/>
      <c r="J356" s="478"/>
      <c r="K356" s="478"/>
      <c r="L356" s="479"/>
      <c r="M356" s="480"/>
      <c r="N356" s="481"/>
      <c r="O356" s="481"/>
      <c r="P356" s="482"/>
    </row>
    <row r="357" spans="1:16" ht="15" customHeight="1">
      <c r="A357" s="477" t="s">
        <v>701</v>
      </c>
      <c r="B357" s="478"/>
      <c r="C357" s="478"/>
      <c r="D357" s="478"/>
      <c r="E357" s="478"/>
      <c r="F357" s="478"/>
      <c r="G357" s="478"/>
      <c r="H357" s="478"/>
      <c r="I357" s="478"/>
      <c r="J357" s="478"/>
      <c r="K357" s="478"/>
      <c r="L357" s="479"/>
      <c r="M357" s="480"/>
      <c r="N357" s="481"/>
      <c r="O357" s="481"/>
      <c r="P357" s="482"/>
    </row>
    <row r="358" spans="1:16" ht="15" customHeight="1">
      <c r="A358" s="477" t="s">
        <v>890</v>
      </c>
      <c r="B358" s="478"/>
      <c r="C358" s="478"/>
      <c r="D358" s="478"/>
      <c r="E358" s="478"/>
      <c r="F358" s="478"/>
      <c r="G358" s="478"/>
      <c r="H358" s="478"/>
      <c r="I358" s="478"/>
      <c r="J358" s="478"/>
      <c r="K358" s="478"/>
      <c r="L358" s="479"/>
      <c r="M358" s="480"/>
      <c r="N358" s="481"/>
      <c r="O358" s="481"/>
      <c r="P358" s="482"/>
    </row>
    <row r="359" spans="1:16" ht="15" customHeight="1">
      <c r="A359" s="477" t="s">
        <v>774</v>
      </c>
      <c r="B359" s="478"/>
      <c r="C359" s="478"/>
      <c r="D359" s="478"/>
      <c r="E359" s="478"/>
      <c r="F359" s="478"/>
      <c r="G359" s="478"/>
      <c r="H359" s="478"/>
      <c r="I359" s="478"/>
      <c r="J359" s="478"/>
      <c r="K359" s="478"/>
      <c r="L359" s="479"/>
      <c r="M359" s="480"/>
      <c r="N359" s="481"/>
      <c r="O359" s="481"/>
      <c r="P359" s="482"/>
    </row>
    <row r="360" spans="1:16" ht="15" customHeight="1">
      <c r="A360" s="477" t="s">
        <v>891</v>
      </c>
      <c r="B360" s="478"/>
      <c r="C360" s="478"/>
      <c r="D360" s="478"/>
      <c r="E360" s="478"/>
      <c r="F360" s="478"/>
      <c r="G360" s="478"/>
      <c r="H360" s="478"/>
      <c r="I360" s="478"/>
      <c r="J360" s="478"/>
      <c r="K360" s="478"/>
      <c r="L360" s="479"/>
      <c r="M360" s="480"/>
      <c r="N360" s="481"/>
      <c r="O360" s="481"/>
      <c r="P360" s="482"/>
    </row>
    <row r="361" spans="1:16" ht="15" customHeight="1">
      <c r="A361" s="477" t="s">
        <v>686</v>
      </c>
      <c r="B361" s="478"/>
      <c r="C361" s="478"/>
      <c r="D361" s="478"/>
      <c r="E361" s="478"/>
      <c r="F361" s="478"/>
      <c r="G361" s="478"/>
      <c r="H361" s="478"/>
      <c r="I361" s="478"/>
      <c r="J361" s="478"/>
      <c r="K361" s="478"/>
      <c r="L361" s="479"/>
      <c r="M361" s="480"/>
      <c r="N361" s="481"/>
      <c r="O361" s="481"/>
      <c r="P361" s="482"/>
    </row>
    <row r="362" spans="1:16" ht="45" customHeight="1">
      <c r="A362" s="477" t="s">
        <v>892</v>
      </c>
      <c r="B362" s="478"/>
      <c r="C362" s="478"/>
      <c r="D362" s="478"/>
      <c r="E362" s="478"/>
      <c r="F362" s="478"/>
      <c r="G362" s="478"/>
      <c r="H362" s="478"/>
      <c r="I362" s="478"/>
      <c r="J362" s="478"/>
      <c r="K362" s="478"/>
      <c r="L362" s="479"/>
      <c r="M362" s="480"/>
      <c r="N362" s="481"/>
      <c r="O362" s="481"/>
      <c r="P362" s="482"/>
    </row>
    <row r="363" spans="1:16" ht="15" customHeight="1">
      <c r="A363" s="477" t="s">
        <v>705</v>
      </c>
      <c r="B363" s="478"/>
      <c r="C363" s="478"/>
      <c r="D363" s="478"/>
      <c r="E363" s="478"/>
      <c r="F363" s="478"/>
      <c r="G363" s="478"/>
      <c r="H363" s="478"/>
      <c r="I363" s="478"/>
      <c r="J363" s="478"/>
      <c r="K363" s="478"/>
      <c r="L363" s="479"/>
      <c r="M363" s="480"/>
      <c r="N363" s="481"/>
      <c r="O363" s="481"/>
      <c r="P363" s="482"/>
    </row>
    <row r="364" spans="1:16" ht="15" customHeight="1">
      <c r="A364" s="477" t="s">
        <v>705</v>
      </c>
      <c r="B364" s="478"/>
      <c r="C364" s="478"/>
      <c r="D364" s="478"/>
      <c r="E364" s="478"/>
      <c r="F364" s="478"/>
      <c r="G364" s="478"/>
      <c r="H364" s="478"/>
      <c r="I364" s="478"/>
      <c r="J364" s="478"/>
      <c r="K364" s="478"/>
      <c r="L364" s="479"/>
      <c r="M364" s="480"/>
      <c r="N364" s="481"/>
      <c r="O364" s="481"/>
      <c r="P364" s="482"/>
    </row>
    <row r="365" spans="1:16">
      <c r="A365" s="128"/>
      <c r="B365" s="125"/>
      <c r="C365" s="125"/>
      <c r="D365" s="125"/>
      <c r="E365" s="125"/>
      <c r="F365" s="125"/>
      <c r="G365" s="125"/>
      <c r="H365" s="125"/>
      <c r="I365" s="125"/>
      <c r="J365" s="125"/>
      <c r="K365" s="125"/>
      <c r="L365" s="125"/>
      <c r="M365" s="125"/>
      <c r="N365" s="125"/>
      <c r="O365" s="125"/>
      <c r="P365" s="130"/>
    </row>
    <row r="366" spans="1:16">
      <c r="A366" s="136"/>
      <c r="B366" s="137"/>
      <c r="C366" s="137"/>
      <c r="D366" s="137"/>
      <c r="E366" s="137"/>
      <c r="F366" s="137"/>
      <c r="G366" s="137"/>
      <c r="H366" s="137"/>
      <c r="I366" s="137"/>
      <c r="J366" s="137"/>
      <c r="K366" s="137"/>
      <c r="L366" s="137"/>
      <c r="M366" s="137"/>
      <c r="N366" s="137"/>
      <c r="O366" s="137"/>
      <c r="P366" s="138"/>
    </row>
  </sheetData>
  <sheetProtection algorithmName="SHA-512" hashValue="zNKB7gUVP/CBhoT3pKlNjh0c9h52kjDjnN6ABGY97dq6/EGgDkqGWVzErgcnN9nGbm0GxmCrurCIMJP9L6n0Wg==" saltValue="EZn2ZrobQFqPh1dGzxQS6Q==" spinCount="100000" sheet="1" objects="1" scenarios="1"/>
  <mergeCells count="567">
    <mergeCell ref="A2:P2"/>
    <mergeCell ref="A4:P4"/>
    <mergeCell ref="A6:P6"/>
    <mergeCell ref="A8:L8"/>
    <mergeCell ref="M8:P8"/>
    <mergeCell ref="A9:L9"/>
    <mergeCell ref="M9:P9"/>
    <mergeCell ref="A13:L13"/>
    <mergeCell ref="M13:P13"/>
    <mergeCell ref="A7:P7"/>
    <mergeCell ref="A14:L14"/>
    <mergeCell ref="M14:P14"/>
    <mergeCell ref="A15:L15"/>
    <mergeCell ref="M15:P15"/>
    <mergeCell ref="A10:L10"/>
    <mergeCell ref="M10:P10"/>
    <mergeCell ref="A11:L11"/>
    <mergeCell ref="M11:P11"/>
    <mergeCell ref="A12:L12"/>
    <mergeCell ref="M12:P12"/>
    <mergeCell ref="A19:L19"/>
    <mergeCell ref="M19:P19"/>
    <mergeCell ref="A20:L20"/>
    <mergeCell ref="M20:P20"/>
    <mergeCell ref="A21:L21"/>
    <mergeCell ref="M21:P21"/>
    <mergeCell ref="A16:L16"/>
    <mergeCell ref="M16:P16"/>
    <mergeCell ref="A17:L17"/>
    <mergeCell ref="M17:P17"/>
    <mergeCell ref="A18:L18"/>
    <mergeCell ref="M18:P18"/>
    <mergeCell ref="A25:L25"/>
    <mergeCell ref="M25:P25"/>
    <mergeCell ref="A26:L26"/>
    <mergeCell ref="M26:P26"/>
    <mergeCell ref="A27:L27"/>
    <mergeCell ref="M27:P27"/>
    <mergeCell ref="A22:L22"/>
    <mergeCell ref="M22:P22"/>
    <mergeCell ref="A23:L23"/>
    <mergeCell ref="M23:P23"/>
    <mergeCell ref="A24:L24"/>
    <mergeCell ref="M24:P24"/>
    <mergeCell ref="A31:L31"/>
    <mergeCell ref="M31:P31"/>
    <mergeCell ref="A32:L32"/>
    <mergeCell ref="M32:P32"/>
    <mergeCell ref="A33:L33"/>
    <mergeCell ref="M33:P33"/>
    <mergeCell ref="A28:L28"/>
    <mergeCell ref="M28:P28"/>
    <mergeCell ref="A29:L29"/>
    <mergeCell ref="M29:P29"/>
    <mergeCell ref="A30:L30"/>
    <mergeCell ref="M30:P30"/>
    <mergeCell ref="A41:L41"/>
    <mergeCell ref="M41:P41"/>
    <mergeCell ref="A42:L42"/>
    <mergeCell ref="M42:P42"/>
    <mergeCell ref="A44:P44"/>
    <mergeCell ref="A48:P48"/>
    <mergeCell ref="A45:P45"/>
    <mergeCell ref="A35:P35"/>
    <mergeCell ref="A37:P37"/>
    <mergeCell ref="A39:L39"/>
    <mergeCell ref="M39:P39"/>
    <mergeCell ref="A40:L40"/>
    <mergeCell ref="M40:P40"/>
    <mergeCell ref="A38:P38"/>
    <mergeCell ref="A53:L53"/>
    <mergeCell ref="M53:P53"/>
    <mergeCell ref="A54:L54"/>
    <mergeCell ref="M54:P54"/>
    <mergeCell ref="A55:L55"/>
    <mergeCell ref="M55:P55"/>
    <mergeCell ref="A50:L50"/>
    <mergeCell ref="M50:P50"/>
    <mergeCell ref="A51:L51"/>
    <mergeCell ref="M51:P51"/>
    <mergeCell ref="A52:L52"/>
    <mergeCell ref="M52:P52"/>
    <mergeCell ref="A59:L59"/>
    <mergeCell ref="M59:P59"/>
    <mergeCell ref="A60:L60"/>
    <mergeCell ref="M60:P60"/>
    <mergeCell ref="A61:L61"/>
    <mergeCell ref="M61:P61"/>
    <mergeCell ref="A56:L56"/>
    <mergeCell ref="M56:P56"/>
    <mergeCell ref="A57:L57"/>
    <mergeCell ref="M57:P57"/>
    <mergeCell ref="A58:L58"/>
    <mergeCell ref="M58:P58"/>
    <mergeCell ref="A65:L65"/>
    <mergeCell ref="M65:P65"/>
    <mergeCell ref="A66:L66"/>
    <mergeCell ref="M66:P66"/>
    <mergeCell ref="A67:L67"/>
    <mergeCell ref="M67:P67"/>
    <mergeCell ref="A62:L62"/>
    <mergeCell ref="M62:P62"/>
    <mergeCell ref="A63:L63"/>
    <mergeCell ref="M63:P63"/>
    <mergeCell ref="A64:L64"/>
    <mergeCell ref="M64:P64"/>
    <mergeCell ref="A71:L71"/>
    <mergeCell ref="M71:P71"/>
    <mergeCell ref="A72:L72"/>
    <mergeCell ref="M72:P72"/>
    <mergeCell ref="A73:L73"/>
    <mergeCell ref="M73:P73"/>
    <mergeCell ref="A68:L68"/>
    <mergeCell ref="M68:P68"/>
    <mergeCell ref="A69:L69"/>
    <mergeCell ref="M69:P69"/>
    <mergeCell ref="A70:L70"/>
    <mergeCell ref="M70:P70"/>
    <mergeCell ref="A77:L77"/>
    <mergeCell ref="M77:P77"/>
    <mergeCell ref="A78:L78"/>
    <mergeCell ref="M78:P78"/>
    <mergeCell ref="A79:L79"/>
    <mergeCell ref="M79:P79"/>
    <mergeCell ref="A74:L74"/>
    <mergeCell ref="M74:P74"/>
    <mergeCell ref="A75:L75"/>
    <mergeCell ref="M75:P75"/>
    <mergeCell ref="A76:L76"/>
    <mergeCell ref="M76:P76"/>
    <mergeCell ref="A83:L83"/>
    <mergeCell ref="M83:P83"/>
    <mergeCell ref="A84:L84"/>
    <mergeCell ref="M84:P84"/>
    <mergeCell ref="A85:L85"/>
    <mergeCell ref="M85:P85"/>
    <mergeCell ref="A80:L80"/>
    <mergeCell ref="M80:P80"/>
    <mergeCell ref="A81:L81"/>
    <mergeCell ref="M81:P81"/>
    <mergeCell ref="A82:L82"/>
    <mergeCell ref="M82:P82"/>
    <mergeCell ref="A97:L97"/>
    <mergeCell ref="M97:P97"/>
    <mergeCell ref="A98:L98"/>
    <mergeCell ref="M98:P98"/>
    <mergeCell ref="A99:L99"/>
    <mergeCell ref="M99:P99"/>
    <mergeCell ref="A86:L86"/>
    <mergeCell ref="M86:P86"/>
    <mergeCell ref="A88:P88"/>
    <mergeCell ref="A90:P90"/>
    <mergeCell ref="A94:P94"/>
    <mergeCell ref="A96:L96"/>
    <mergeCell ref="M96:P96"/>
    <mergeCell ref="A103:L103"/>
    <mergeCell ref="M103:P103"/>
    <mergeCell ref="A104:L104"/>
    <mergeCell ref="M104:P104"/>
    <mergeCell ref="A105:L105"/>
    <mergeCell ref="M105:P105"/>
    <mergeCell ref="A100:L100"/>
    <mergeCell ref="M100:P100"/>
    <mergeCell ref="A101:L101"/>
    <mergeCell ref="M101:P101"/>
    <mergeCell ref="A102:L102"/>
    <mergeCell ref="M102:P102"/>
    <mergeCell ref="A109:L109"/>
    <mergeCell ref="M109:P109"/>
    <mergeCell ref="A110:L110"/>
    <mergeCell ref="M110:P110"/>
    <mergeCell ref="A111:L111"/>
    <mergeCell ref="M111:P111"/>
    <mergeCell ref="A106:L106"/>
    <mergeCell ref="M106:P106"/>
    <mergeCell ref="A107:L107"/>
    <mergeCell ref="M107:P107"/>
    <mergeCell ref="A108:L108"/>
    <mergeCell ref="M108:P108"/>
    <mergeCell ref="A115:L115"/>
    <mergeCell ref="M115:P115"/>
    <mergeCell ref="A116:L116"/>
    <mergeCell ref="M116:P116"/>
    <mergeCell ref="A117:L117"/>
    <mergeCell ref="M117:P117"/>
    <mergeCell ref="A112:L112"/>
    <mergeCell ref="M112:P112"/>
    <mergeCell ref="A113:L113"/>
    <mergeCell ref="M113:P113"/>
    <mergeCell ref="A114:L114"/>
    <mergeCell ref="M114:P114"/>
    <mergeCell ref="A121:L121"/>
    <mergeCell ref="M121:P121"/>
    <mergeCell ref="A122:L122"/>
    <mergeCell ref="M122:P122"/>
    <mergeCell ref="A123:L123"/>
    <mergeCell ref="M123:P123"/>
    <mergeCell ref="A118:L118"/>
    <mergeCell ref="M118:P118"/>
    <mergeCell ref="A119:L119"/>
    <mergeCell ref="M119:P119"/>
    <mergeCell ref="A120:L120"/>
    <mergeCell ref="M120:P120"/>
    <mergeCell ref="A127:L127"/>
    <mergeCell ref="M127:P127"/>
    <mergeCell ref="A128:L128"/>
    <mergeCell ref="M128:P128"/>
    <mergeCell ref="A130:P130"/>
    <mergeCell ref="A132:P132"/>
    <mergeCell ref="A124:L124"/>
    <mergeCell ref="M124:P124"/>
    <mergeCell ref="A125:L125"/>
    <mergeCell ref="M125:P125"/>
    <mergeCell ref="A126:L126"/>
    <mergeCell ref="M126:P126"/>
    <mergeCell ref="A141:L141"/>
    <mergeCell ref="M141:P141"/>
    <mergeCell ref="A142:L142"/>
    <mergeCell ref="M142:P142"/>
    <mergeCell ref="A143:L143"/>
    <mergeCell ref="M143:P143"/>
    <mergeCell ref="A136:P136"/>
    <mergeCell ref="A138:L138"/>
    <mergeCell ref="M138:P138"/>
    <mergeCell ref="A139:L139"/>
    <mergeCell ref="M139:P139"/>
    <mergeCell ref="A140:L140"/>
    <mergeCell ref="M140:P140"/>
    <mergeCell ref="A150:L150"/>
    <mergeCell ref="M150:P150"/>
    <mergeCell ref="A151:L151"/>
    <mergeCell ref="M151:P151"/>
    <mergeCell ref="A152:L152"/>
    <mergeCell ref="M152:P152"/>
    <mergeCell ref="A145:P145"/>
    <mergeCell ref="A147:L147"/>
    <mergeCell ref="M147:P147"/>
    <mergeCell ref="A148:L148"/>
    <mergeCell ref="M148:P148"/>
    <mergeCell ref="A149:L149"/>
    <mergeCell ref="M149:P149"/>
    <mergeCell ref="A156:L156"/>
    <mergeCell ref="M156:P156"/>
    <mergeCell ref="A157:L157"/>
    <mergeCell ref="M157:P157"/>
    <mergeCell ref="A158:L158"/>
    <mergeCell ref="M158:P158"/>
    <mergeCell ref="A153:L153"/>
    <mergeCell ref="M153:P153"/>
    <mergeCell ref="A154:L154"/>
    <mergeCell ref="M154:P154"/>
    <mergeCell ref="A155:L155"/>
    <mergeCell ref="M155:P155"/>
    <mergeCell ref="A162:L162"/>
    <mergeCell ref="M162:P162"/>
    <mergeCell ref="A163:L163"/>
    <mergeCell ref="M163:P163"/>
    <mergeCell ref="A164:L164"/>
    <mergeCell ref="M164:P164"/>
    <mergeCell ref="A159:L159"/>
    <mergeCell ref="M159:P159"/>
    <mergeCell ref="A160:L160"/>
    <mergeCell ref="M160:P160"/>
    <mergeCell ref="A161:L161"/>
    <mergeCell ref="M161:P161"/>
    <mergeCell ref="A168:L168"/>
    <mergeCell ref="M168:P168"/>
    <mergeCell ref="A169:L169"/>
    <mergeCell ref="M169:P169"/>
    <mergeCell ref="A170:L170"/>
    <mergeCell ref="M170:P170"/>
    <mergeCell ref="A165:L165"/>
    <mergeCell ref="M165:P165"/>
    <mergeCell ref="A166:L166"/>
    <mergeCell ref="M166:P166"/>
    <mergeCell ref="A167:L167"/>
    <mergeCell ref="M167:P167"/>
    <mergeCell ref="A174:L174"/>
    <mergeCell ref="M174:P174"/>
    <mergeCell ref="A175:L175"/>
    <mergeCell ref="M175:P175"/>
    <mergeCell ref="A177:P177"/>
    <mergeCell ref="A179:P179"/>
    <mergeCell ref="A171:L171"/>
    <mergeCell ref="M171:P171"/>
    <mergeCell ref="A172:L172"/>
    <mergeCell ref="M172:P172"/>
    <mergeCell ref="A173:L173"/>
    <mergeCell ref="M173:P173"/>
    <mergeCell ref="A195:L195"/>
    <mergeCell ref="M195:P195"/>
    <mergeCell ref="A196:L196"/>
    <mergeCell ref="M196:P196"/>
    <mergeCell ref="A197:L197"/>
    <mergeCell ref="M197:P197"/>
    <mergeCell ref="A183:P183"/>
    <mergeCell ref="A187:P187"/>
    <mergeCell ref="A191:P191"/>
    <mergeCell ref="A193:L193"/>
    <mergeCell ref="M193:P193"/>
    <mergeCell ref="A194:L194"/>
    <mergeCell ref="M194:P194"/>
    <mergeCell ref="A201:L201"/>
    <mergeCell ref="M201:P201"/>
    <mergeCell ref="A202:L202"/>
    <mergeCell ref="M202:P202"/>
    <mergeCell ref="A203:L203"/>
    <mergeCell ref="M203:P203"/>
    <mergeCell ref="A198:L198"/>
    <mergeCell ref="M198:P198"/>
    <mergeCell ref="A199:L199"/>
    <mergeCell ref="M199:P199"/>
    <mergeCell ref="A200:L200"/>
    <mergeCell ref="M200:P200"/>
    <mergeCell ref="A207:L207"/>
    <mergeCell ref="M207:P207"/>
    <mergeCell ref="A208:L208"/>
    <mergeCell ref="M208:P208"/>
    <mergeCell ref="A209:L209"/>
    <mergeCell ref="M209:P209"/>
    <mergeCell ref="A204:L204"/>
    <mergeCell ref="M204:P204"/>
    <mergeCell ref="A205:L205"/>
    <mergeCell ref="M205:P205"/>
    <mergeCell ref="A206:L206"/>
    <mergeCell ref="M206:P206"/>
    <mergeCell ref="A213:L213"/>
    <mergeCell ref="M213:P213"/>
    <mergeCell ref="A214:L214"/>
    <mergeCell ref="M214:P214"/>
    <mergeCell ref="A215:L215"/>
    <mergeCell ref="M215:P215"/>
    <mergeCell ref="A210:L210"/>
    <mergeCell ref="M210:P210"/>
    <mergeCell ref="A211:L211"/>
    <mergeCell ref="M211:P211"/>
    <mergeCell ref="A212:L212"/>
    <mergeCell ref="M212:P212"/>
    <mergeCell ref="A235:L235"/>
    <mergeCell ref="M235:P235"/>
    <mergeCell ref="A236:L236"/>
    <mergeCell ref="M236:P236"/>
    <mergeCell ref="A237:L237"/>
    <mergeCell ref="M237:P237"/>
    <mergeCell ref="A223:P223"/>
    <mergeCell ref="A225:P225"/>
    <mergeCell ref="A229:P229"/>
    <mergeCell ref="A231:L231"/>
    <mergeCell ref="M231:P231"/>
    <mergeCell ref="A233:P233"/>
    <mergeCell ref="A234:P234"/>
    <mergeCell ref="A241:L241"/>
    <mergeCell ref="M241:P241"/>
    <mergeCell ref="A242:L242"/>
    <mergeCell ref="M242:P242"/>
    <mergeCell ref="A243:L243"/>
    <mergeCell ref="M243:P243"/>
    <mergeCell ref="A238:L238"/>
    <mergeCell ref="M238:P238"/>
    <mergeCell ref="A239:L239"/>
    <mergeCell ref="M239:P239"/>
    <mergeCell ref="A240:L240"/>
    <mergeCell ref="M240:P240"/>
    <mergeCell ref="A247:L247"/>
    <mergeCell ref="M247:P247"/>
    <mergeCell ref="A248:L248"/>
    <mergeCell ref="M248:P248"/>
    <mergeCell ref="A249:L249"/>
    <mergeCell ref="M249:P249"/>
    <mergeCell ref="A244:L244"/>
    <mergeCell ref="M244:P244"/>
    <mergeCell ref="A245:L245"/>
    <mergeCell ref="M245:P245"/>
    <mergeCell ref="A246:L246"/>
    <mergeCell ref="M246:P246"/>
    <mergeCell ref="A253:L253"/>
    <mergeCell ref="M253:P253"/>
    <mergeCell ref="A254:L254"/>
    <mergeCell ref="M254:P254"/>
    <mergeCell ref="A255:L255"/>
    <mergeCell ref="M255:P255"/>
    <mergeCell ref="A250:L250"/>
    <mergeCell ref="M250:P250"/>
    <mergeCell ref="A251:L251"/>
    <mergeCell ref="M251:P251"/>
    <mergeCell ref="A252:L252"/>
    <mergeCell ref="M252:P252"/>
    <mergeCell ref="A259:L259"/>
    <mergeCell ref="M259:P259"/>
    <mergeCell ref="A260:L260"/>
    <mergeCell ref="M260:P260"/>
    <mergeCell ref="A261:L261"/>
    <mergeCell ref="M261:P261"/>
    <mergeCell ref="A256:L256"/>
    <mergeCell ref="M256:P256"/>
    <mergeCell ref="A257:L257"/>
    <mergeCell ref="M257:P257"/>
    <mergeCell ref="A258:L258"/>
    <mergeCell ref="M258:P258"/>
    <mergeCell ref="A266:P266"/>
    <mergeCell ref="A268:P268"/>
    <mergeCell ref="A270:L270"/>
    <mergeCell ref="M270:P270"/>
    <mergeCell ref="A271:L271"/>
    <mergeCell ref="M271:P271"/>
    <mergeCell ref="A262:L262"/>
    <mergeCell ref="M262:P262"/>
    <mergeCell ref="A263:L263"/>
    <mergeCell ref="M263:P263"/>
    <mergeCell ref="A264:L264"/>
    <mergeCell ref="M264:P264"/>
    <mergeCell ref="A269:P269"/>
    <mergeCell ref="A284:L284"/>
    <mergeCell ref="M284:P284"/>
    <mergeCell ref="A285:L285"/>
    <mergeCell ref="M285:P285"/>
    <mergeCell ref="A286:L286"/>
    <mergeCell ref="M286:P286"/>
    <mergeCell ref="A273:P273"/>
    <mergeCell ref="A275:L275"/>
    <mergeCell ref="M275:P275"/>
    <mergeCell ref="A277:P277"/>
    <mergeCell ref="A281:P281"/>
    <mergeCell ref="A283:L283"/>
    <mergeCell ref="M283:P283"/>
    <mergeCell ref="A274:P274"/>
    <mergeCell ref="A278:P278"/>
    <mergeCell ref="A282:P282"/>
    <mergeCell ref="A290:L290"/>
    <mergeCell ref="M290:P290"/>
    <mergeCell ref="A291:L291"/>
    <mergeCell ref="M291:P291"/>
    <mergeCell ref="A292:L292"/>
    <mergeCell ref="M292:P292"/>
    <mergeCell ref="A287:L287"/>
    <mergeCell ref="M287:P287"/>
    <mergeCell ref="A288:L288"/>
    <mergeCell ref="M288:P288"/>
    <mergeCell ref="A289:L289"/>
    <mergeCell ref="M289:P289"/>
    <mergeCell ref="A296:L296"/>
    <mergeCell ref="M296:P296"/>
    <mergeCell ref="A297:L297"/>
    <mergeCell ref="M297:P297"/>
    <mergeCell ref="A298:L298"/>
    <mergeCell ref="M298:P298"/>
    <mergeCell ref="A293:L293"/>
    <mergeCell ref="M293:P293"/>
    <mergeCell ref="A294:L294"/>
    <mergeCell ref="M294:P294"/>
    <mergeCell ref="A295:L295"/>
    <mergeCell ref="M295:P295"/>
    <mergeCell ref="A302:L302"/>
    <mergeCell ref="M302:P302"/>
    <mergeCell ref="A303:L303"/>
    <mergeCell ref="M303:P303"/>
    <mergeCell ref="A304:L304"/>
    <mergeCell ref="M304:P304"/>
    <mergeCell ref="A299:L299"/>
    <mergeCell ref="M299:P299"/>
    <mergeCell ref="A300:L300"/>
    <mergeCell ref="M300:P300"/>
    <mergeCell ref="A301:L301"/>
    <mergeCell ref="M301:P301"/>
    <mergeCell ref="A308:L308"/>
    <mergeCell ref="M308:P308"/>
    <mergeCell ref="A309:L309"/>
    <mergeCell ref="M309:P309"/>
    <mergeCell ref="A310:L310"/>
    <mergeCell ref="M310:P310"/>
    <mergeCell ref="A305:L305"/>
    <mergeCell ref="M305:P305"/>
    <mergeCell ref="A306:L306"/>
    <mergeCell ref="M306:P306"/>
    <mergeCell ref="A307:L307"/>
    <mergeCell ref="M307:P307"/>
    <mergeCell ref="A334:P334"/>
    <mergeCell ref="A338:P338"/>
    <mergeCell ref="A340:L340"/>
    <mergeCell ref="M340:P340"/>
    <mergeCell ref="A312:P312"/>
    <mergeCell ref="A314:P314"/>
    <mergeCell ref="A318:P318"/>
    <mergeCell ref="A322:P322"/>
    <mergeCell ref="A326:P326"/>
    <mergeCell ref="A330:P330"/>
    <mergeCell ref="A319:P319"/>
    <mergeCell ref="A323:P323"/>
    <mergeCell ref="A327:P327"/>
    <mergeCell ref="A331:P331"/>
    <mergeCell ref="A335:P335"/>
    <mergeCell ref="A339:P339"/>
    <mergeCell ref="A315:P315"/>
    <mergeCell ref="A332:L332"/>
    <mergeCell ref="M332:P332"/>
    <mergeCell ref="A344:L344"/>
    <mergeCell ref="M344:P344"/>
    <mergeCell ref="A345:L345"/>
    <mergeCell ref="M345:P345"/>
    <mergeCell ref="A346:L346"/>
    <mergeCell ref="M346:P346"/>
    <mergeCell ref="A341:L341"/>
    <mergeCell ref="M341:P341"/>
    <mergeCell ref="A342:L342"/>
    <mergeCell ref="M342:P342"/>
    <mergeCell ref="A343:L343"/>
    <mergeCell ref="M343:P343"/>
    <mergeCell ref="A350:L350"/>
    <mergeCell ref="M350:P350"/>
    <mergeCell ref="A351:L351"/>
    <mergeCell ref="M351:P351"/>
    <mergeCell ref="A352:L352"/>
    <mergeCell ref="M352:P352"/>
    <mergeCell ref="A347:L347"/>
    <mergeCell ref="M347:P347"/>
    <mergeCell ref="A348:L348"/>
    <mergeCell ref="M348:P348"/>
    <mergeCell ref="A349:L349"/>
    <mergeCell ref="M349:P349"/>
    <mergeCell ref="A356:L356"/>
    <mergeCell ref="M356:P356"/>
    <mergeCell ref="A357:L357"/>
    <mergeCell ref="M357:P357"/>
    <mergeCell ref="A358:L358"/>
    <mergeCell ref="M358:P358"/>
    <mergeCell ref="A353:L353"/>
    <mergeCell ref="M353:P353"/>
    <mergeCell ref="A354:L354"/>
    <mergeCell ref="M354:P354"/>
    <mergeCell ref="A355:L355"/>
    <mergeCell ref="M355:P355"/>
    <mergeCell ref="A362:L362"/>
    <mergeCell ref="M362:P362"/>
    <mergeCell ref="A363:L363"/>
    <mergeCell ref="M363:P363"/>
    <mergeCell ref="A364:L364"/>
    <mergeCell ref="M364:P364"/>
    <mergeCell ref="A359:L359"/>
    <mergeCell ref="M359:P359"/>
    <mergeCell ref="A360:L360"/>
    <mergeCell ref="M360:P360"/>
    <mergeCell ref="A361:L361"/>
    <mergeCell ref="M361:P361"/>
    <mergeCell ref="A180:P180"/>
    <mergeCell ref="A184:P184"/>
    <mergeCell ref="A188:P188"/>
    <mergeCell ref="A192:P192"/>
    <mergeCell ref="A226:P226"/>
    <mergeCell ref="A230:P230"/>
    <mergeCell ref="A49:P49"/>
    <mergeCell ref="A91:P91"/>
    <mergeCell ref="A95:P95"/>
    <mergeCell ref="A133:P133"/>
    <mergeCell ref="A137:P137"/>
    <mergeCell ref="A146:P146"/>
    <mergeCell ref="A219:L219"/>
    <mergeCell ref="M219:P219"/>
    <mergeCell ref="A220:L220"/>
    <mergeCell ref="M220:P220"/>
    <mergeCell ref="A221:L221"/>
    <mergeCell ref="M221:P221"/>
    <mergeCell ref="A216:L216"/>
    <mergeCell ref="M216:P216"/>
    <mergeCell ref="A217:L217"/>
    <mergeCell ref="M217:P217"/>
    <mergeCell ref="A218:L218"/>
    <mergeCell ref="M218:P218"/>
  </mergeCells>
  <hyperlinks>
    <hyperlink ref="A37:P37" location="'Planning and Forecasting'!A146" display="Other comments about ways for how unutilized capacity was handled." xr:uid="{1ED29337-EEAF-4E88-A4FB-9F61597262F9}"/>
    <hyperlink ref="A44:P44" location="'Planning and Forecasting'!A174" display="Other comments about ways for how the excess materials were handled." xr:uid="{20BC134A-8A6D-4365-B430-D2E74A744DC7}"/>
    <hyperlink ref="A48:P48" location="'Planning and Forecasting'!A1" display="Additional feedback about poor practices or offer suggestions for how the buyer could improve on Planning and Forecasting." xr:uid="{C098F6B8-BBBF-4783-BAF0-725F4E787ED0}"/>
    <hyperlink ref="A90:P90" location="'Design and Development'!A100" display="Other comments about efforts made by the buyer to improve sustainability (social/labor, environmental, or business sustainability) through Design and Development" xr:uid="{B994101A-AB99-4AA6-B40E-FF34FA258528}"/>
    <hyperlink ref="A94:P94" location="'Design and Development'!A1" display="Additional feedback about poor practices or offer suggestions for how the buyer could improve on Design and Development." xr:uid="{9051FF63-DC18-4DA8-894A-E5BBE5880D9A}"/>
    <hyperlink ref="A132:P132" location="'Cost and Cost Negotiation'!A57" display="Other comments about the high-pressure costing negotiation strategies that were used by the buyer" xr:uid="{605CCAD5-D484-4B71-9A64-73EA81C29DCD}"/>
    <hyperlink ref="A136:P136" location="'Cost and Cost Negotiation'!A104" display="Types of investment in alternative technologies made by the buyer to help their suppliers save on operational costs" xr:uid="{981BA158-D36F-4E92-AB85-4E63BFB4ED85}"/>
    <hyperlink ref="A145:P145" location="'Cost and Cost Negotiation'!A1" display="Additional feedback about poor practices or offer suggestions for how the buyer could improve on Cost and Cost Negotiation." xr:uid="{54E7FACB-CD0A-44AA-8BD2-D188D2C11503}"/>
    <hyperlink ref="A179:P179" location="'Sourcing and Order Placement'!A80" display="Other comments about incentives provided by the buyer for compliance/CSR" xr:uid="{DB8714A7-19BE-45AA-9359-2A2B12A316A7}"/>
    <hyperlink ref="A183:P183" location="'Sourcing and Order Placement'!A117" display="Other comments about incentives provided by the buyer for environmental sustainability performance" xr:uid="{E9D4F597-E2BE-42CE-B777-9F3F82865731}"/>
    <hyperlink ref="A187:P187" location="'Sourcing and Order Placement'!A200" display="Other comments about sustainability impacts (social/labor, environmental, and business) of month-to-month variability in orders from this buyer" xr:uid="{E056D387-0D1B-468F-A87D-1F2B1E424653}"/>
    <hyperlink ref="A191:P191" location="'Sourcing and Order Placement'!A1" display="Additional feedback about poor practices or offer suggestions for how the buyer could improve on Sourcing and Order Placement." xr:uid="{709A8B98-1951-48AC-8907-61BD2857C937}"/>
    <hyperlink ref="A225:P225" location="'Payment and Terms'!A120" display="Other comments about reasons given for reductions/discounts/claims taken by the buyer" xr:uid="{A0F8972A-34F4-4001-9634-A7E9CAF6F10D}"/>
    <hyperlink ref="A229:P229" location="'Payment and Terms'!A211" display="Other comments about beneficial payment terms provided by the buyer" xr:uid="{6466E838-1A9F-44DF-9ABD-B94C43630D73}"/>
    <hyperlink ref="A233:P233" location="'Payment and Terms'!A1" display=" Additional feedback about poor practices or offer suggestions for how the buyer could improve on Payment and Terms." xr:uid="{4ABDFFB1-5154-482F-AA1A-AD9D5FEE460E}"/>
    <hyperlink ref="A268:P268" location="'Management Purchasing Process'!A31" display="Processes for which enough time was not alloted in the time &amp; action calendar" xr:uid="{1496FB83-53D0-4DAA-A694-B9224EFE7D58}"/>
    <hyperlink ref="A273:P273" location="'Management Purchasing Process'!A52" display="Processes for which enough time was not alloted within the order terms" xr:uid="{AE6B5615-CD42-43AD-8E3C-50CE40712B0D}"/>
    <hyperlink ref="A277:P277" location="'Management Purchasing Process'!A172" display="Additional feedback on how the buyer takes responsibility for managing the relationship with nominated suppliers." xr:uid="{D699B9F9-2536-4682-94C0-498417E00262}"/>
    <hyperlink ref="A281:P281" location="'Management Purchasing Process'!A1" display="Additional feedback about poor practices or offer suggestions for how the buyer could improve on Managing the Purchasing Process." xr:uid="{17E88821-FC46-4D46-8F4A-7558FA0853A4}"/>
    <hyperlink ref="A314:P314" location="'Win-Win Sustainable Partnership'!A49" display="Other comments about types of demands made by the buyer's sourcing and/or product-focused staff that conflicted with CSR/compliance/environmental sustainability requirements" xr:uid="{33B6E8D8-6DA5-4CA7-914D-AD07937317F1}"/>
    <hyperlink ref="A318:P318" location="'Win-Win Sustainable Partnership'!A73" display="Other comments about sustainability impacts (social/labor, environmental, or business) caused by conflicting demands" xr:uid="{D33C59AF-0C4B-45B5-BF3C-790607DD5186}"/>
    <hyperlink ref="A322:P322" location="'Win-Win Sustainable Partnership'!A147" display="Other comments about ways employed by the buyer to enforce its expectations for CSR/compliance" xr:uid="{317B76BC-7932-43F2-87D0-F222A1B13FDD}"/>
    <hyperlink ref="A326:P326" location="'Win-Win Sustainable Partnership'!A187" display="Other comments about ways employed by the buyer to enforce its expectations for environmental and safety compliance" xr:uid="{1F778E15-10BD-4442-B8F4-8DB48DFC6A31}"/>
    <hyperlink ref="A330:P330" location="'Win-Win Sustainable Partnership'!A252" display="Other comments about the benefits of your buyer accepting SLCP." xr:uid="{802C701B-5AA3-441F-98A7-CC935DC586C2}"/>
    <hyperlink ref="A334:P334" location="'Win-Win Sustainable Partnership'!A306" display="Other comments about how savings were used" xr:uid="{744EDD5D-B477-4272-AD8B-75FC58F8C3D6}"/>
    <hyperlink ref="A338:P338" location="'Win-Win Sustainable Partnership'!A1" display="Additional feedback about poor practices or offer suggestions for how the buyer could improve on Win-Win Sustainable Partnership." xr:uid="{AD7EF1C6-E410-433B-A406-3F4071E4A6D3}"/>
    <hyperlink ref="A6:P6" location="'Cover Sheet'!A1" display="Please briefly describe any best practices you have observed regarding this buyer's purchasing practices." xr:uid="{23F072D3-F00C-4C0D-B129-1C42F13BD125}"/>
  </hyperlinks>
  <pageMargins left="0.7" right="0.7" top="0.75" bottom="0.75" header="0.3" footer="0.3"/>
  <pageSetup fitToHeight="0" orientation="portrait" r:id="rId1"/>
  <headerFooter>
    <oddFooter>&amp;C&amp;"-,Bold"&amp;K74993DCopyright 2023 Better Buying™ * info@betterbuying * www.betterbuying.org</oddFooter>
  </headerFooter>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68"/>
  <sheetViews>
    <sheetView workbookViewId="0"/>
  </sheetViews>
  <sheetFormatPr defaultColWidth="8.5703125" defaultRowHeight="15"/>
  <cols>
    <col min="1" max="1" width="8.42578125" style="56" customWidth="1"/>
    <col min="2" max="2" width="13.5703125" style="59" customWidth="1"/>
    <col min="3" max="3" width="8.42578125" style="59" customWidth="1"/>
    <col min="4" max="4" width="23" style="59" customWidth="1"/>
    <col min="5" max="5" width="35.5703125" style="61" customWidth="1"/>
    <col min="6" max="6" width="20.42578125" style="59" customWidth="1"/>
    <col min="7" max="7" width="40.5703125" style="61" bestFit="1" customWidth="1"/>
    <col min="8" max="8" width="21.42578125" style="59" customWidth="1"/>
    <col min="9" max="9" width="37.42578125" style="61" customWidth="1"/>
    <col min="10" max="10" width="24.5703125" style="59" customWidth="1"/>
    <col min="11" max="11" width="46.5703125" style="61" customWidth="1"/>
    <col min="12" max="12" width="23.42578125" style="59" customWidth="1"/>
    <col min="13" max="13" width="37.42578125" style="61" customWidth="1"/>
  </cols>
  <sheetData>
    <row r="1" spans="1:13" s="39" customFormat="1" ht="60">
      <c r="A1" s="37" t="s">
        <v>23</v>
      </c>
      <c r="B1" s="38" t="s">
        <v>24</v>
      </c>
      <c r="C1" s="38" t="s">
        <v>25</v>
      </c>
      <c r="D1" s="38" t="s">
        <v>26</v>
      </c>
      <c r="E1" s="60" t="s">
        <v>27</v>
      </c>
      <c r="F1" s="38" t="s">
        <v>28</v>
      </c>
      <c r="G1" s="60" t="s">
        <v>29</v>
      </c>
      <c r="H1" s="38" t="s">
        <v>30</v>
      </c>
      <c r="I1" s="60" t="s">
        <v>31</v>
      </c>
      <c r="J1" s="38" t="s">
        <v>32</v>
      </c>
      <c r="K1" s="60" t="s">
        <v>33</v>
      </c>
      <c r="L1" s="38" t="s">
        <v>34</v>
      </c>
      <c r="M1" s="60" t="s">
        <v>35</v>
      </c>
    </row>
    <row r="2" spans="1:13" s="43" customFormat="1" ht="135">
      <c r="A2" s="40">
        <v>1</v>
      </c>
      <c r="B2" s="41" t="s">
        <v>36</v>
      </c>
      <c r="C2" s="42" t="s">
        <v>37</v>
      </c>
      <c r="D2" s="41" t="s">
        <v>38</v>
      </c>
      <c r="E2" s="25" t="s">
        <v>39</v>
      </c>
      <c r="F2" s="42" t="s">
        <v>40</v>
      </c>
      <c r="G2" s="25" t="s">
        <v>41</v>
      </c>
      <c r="H2" s="42"/>
      <c r="I2" s="26"/>
      <c r="J2" s="42"/>
      <c r="K2" s="26"/>
      <c r="L2" s="42"/>
      <c r="M2" s="26"/>
    </row>
    <row r="3" spans="1:13" s="43" customFormat="1" ht="105">
      <c r="A3" s="40">
        <v>1.1000000000000001</v>
      </c>
      <c r="B3" s="41" t="s">
        <v>42</v>
      </c>
      <c r="C3" s="42" t="s">
        <v>43</v>
      </c>
      <c r="D3" s="41" t="s">
        <v>38</v>
      </c>
      <c r="E3" s="25" t="s">
        <v>44</v>
      </c>
      <c r="F3" s="42" t="s">
        <v>40</v>
      </c>
      <c r="G3" s="25" t="s">
        <v>45</v>
      </c>
      <c r="H3" s="42"/>
      <c r="I3" s="26"/>
      <c r="J3" s="42"/>
      <c r="K3" s="26"/>
      <c r="L3" s="42"/>
      <c r="M3" s="26"/>
    </row>
    <row r="4" spans="1:13" ht="150">
      <c r="A4" s="40">
        <v>2</v>
      </c>
      <c r="B4" s="41" t="s">
        <v>46</v>
      </c>
      <c r="C4" s="42" t="s">
        <v>43</v>
      </c>
      <c r="D4" s="41" t="s">
        <v>47</v>
      </c>
      <c r="E4" s="25" t="s">
        <v>48</v>
      </c>
      <c r="F4" s="41" t="s">
        <v>49</v>
      </c>
      <c r="G4" s="25" t="s">
        <v>50</v>
      </c>
      <c r="H4" s="41" t="s">
        <v>51</v>
      </c>
      <c r="I4" s="25" t="s">
        <v>52</v>
      </c>
      <c r="J4" s="41" t="s">
        <v>53</v>
      </c>
      <c r="K4" s="25" t="s">
        <v>54</v>
      </c>
      <c r="L4" s="42"/>
      <c r="M4" s="26"/>
    </row>
    <row r="5" spans="1:13" ht="165">
      <c r="A5" s="40">
        <v>3</v>
      </c>
      <c r="B5" s="41" t="s">
        <v>55</v>
      </c>
      <c r="C5" s="42" t="s">
        <v>43</v>
      </c>
      <c r="D5" s="41" t="s">
        <v>56</v>
      </c>
      <c r="E5" s="25" t="s">
        <v>57</v>
      </c>
      <c r="F5" s="41" t="s">
        <v>58</v>
      </c>
      <c r="G5" s="25" t="s">
        <v>59</v>
      </c>
      <c r="H5" s="41" t="s">
        <v>60</v>
      </c>
      <c r="I5" s="26"/>
      <c r="J5" s="42"/>
      <c r="K5" s="26"/>
      <c r="L5" s="42"/>
      <c r="M5" s="26"/>
    </row>
    <row r="6" spans="1:13" ht="85.5" customHeight="1">
      <c r="A6" s="40">
        <v>4</v>
      </c>
      <c r="B6" s="41" t="s">
        <v>61</v>
      </c>
      <c r="C6" s="42" t="s">
        <v>37</v>
      </c>
      <c r="D6" s="41" t="s">
        <v>56</v>
      </c>
      <c r="E6" s="25" t="s">
        <v>62</v>
      </c>
      <c r="F6" s="41" t="s">
        <v>58</v>
      </c>
      <c r="G6" s="25" t="s">
        <v>63</v>
      </c>
      <c r="H6" s="41" t="s">
        <v>60</v>
      </c>
      <c r="I6" s="26"/>
      <c r="J6" s="42"/>
      <c r="K6" s="26"/>
      <c r="L6" s="42"/>
      <c r="M6" s="26"/>
    </row>
    <row r="7" spans="1:13" ht="135">
      <c r="A7" s="40" t="s">
        <v>64</v>
      </c>
      <c r="B7" s="41" t="s">
        <v>65</v>
      </c>
      <c r="C7" s="42" t="s">
        <v>37</v>
      </c>
      <c r="D7" s="41" t="s">
        <v>66</v>
      </c>
      <c r="E7" s="25" t="s">
        <v>67</v>
      </c>
      <c r="F7" s="42"/>
      <c r="G7" s="26"/>
      <c r="H7" s="42"/>
      <c r="I7" s="26"/>
      <c r="J7" s="42"/>
      <c r="K7" s="26"/>
      <c r="L7" s="42"/>
      <c r="M7" s="26"/>
    </row>
    <row r="8" spans="1:13" ht="44.85" customHeight="1">
      <c r="A8" s="40" t="s">
        <v>68</v>
      </c>
      <c r="B8" s="41"/>
      <c r="C8" s="42"/>
      <c r="D8" s="41" t="s">
        <v>58</v>
      </c>
      <c r="E8" s="25" t="s">
        <v>69</v>
      </c>
      <c r="F8" s="42"/>
      <c r="G8" s="26"/>
      <c r="H8" s="41"/>
      <c r="I8" s="26"/>
      <c r="J8" s="42"/>
      <c r="K8" s="26"/>
      <c r="L8" s="42"/>
      <c r="M8" s="26"/>
    </row>
    <row r="9" spans="1:13" ht="104.1" customHeight="1">
      <c r="A9" s="40" t="s">
        <v>70</v>
      </c>
      <c r="B9" s="41"/>
      <c r="C9" s="42"/>
      <c r="D9" s="41" t="s">
        <v>71</v>
      </c>
      <c r="E9" s="25" t="s">
        <v>72</v>
      </c>
      <c r="F9" s="42"/>
      <c r="G9" s="26"/>
      <c r="H9" s="41"/>
      <c r="I9" s="26"/>
      <c r="J9" s="42"/>
      <c r="K9" s="26"/>
      <c r="L9" s="42"/>
      <c r="M9" s="26"/>
    </row>
    <row r="10" spans="1:13" ht="180">
      <c r="A10" s="44" t="s">
        <v>73</v>
      </c>
      <c r="B10" s="41" t="s">
        <v>74</v>
      </c>
      <c r="C10" s="42" t="s">
        <v>43</v>
      </c>
      <c r="D10" s="41" t="s">
        <v>75</v>
      </c>
      <c r="E10" s="25" t="s">
        <v>76</v>
      </c>
      <c r="F10" s="41" t="s">
        <v>77</v>
      </c>
      <c r="G10" s="25" t="s">
        <v>78</v>
      </c>
      <c r="H10" s="41" t="s">
        <v>79</v>
      </c>
      <c r="I10" s="25" t="s">
        <v>80</v>
      </c>
      <c r="J10" s="41" t="s">
        <v>53</v>
      </c>
      <c r="K10" s="25" t="s">
        <v>81</v>
      </c>
      <c r="L10" s="42"/>
      <c r="M10" s="26"/>
    </row>
    <row r="11" spans="1:13" ht="90">
      <c r="A11" s="40" t="s">
        <v>82</v>
      </c>
      <c r="B11" s="41"/>
      <c r="C11" s="42"/>
      <c r="D11" s="41" t="s">
        <v>83</v>
      </c>
      <c r="E11" s="25" t="s">
        <v>84</v>
      </c>
      <c r="F11" s="42"/>
      <c r="G11" s="26"/>
      <c r="H11" s="42"/>
      <c r="I11" s="26"/>
      <c r="J11" s="42"/>
      <c r="K11" s="26"/>
      <c r="L11" s="42"/>
      <c r="M11" s="26"/>
    </row>
    <row r="12" spans="1:13" ht="114" customHeight="1">
      <c r="A12" s="40">
        <v>7</v>
      </c>
      <c r="B12" s="41" t="s">
        <v>85</v>
      </c>
      <c r="C12" s="42" t="s">
        <v>43</v>
      </c>
      <c r="D12" s="41" t="s">
        <v>86</v>
      </c>
      <c r="E12" s="25" t="s">
        <v>87</v>
      </c>
      <c r="F12" s="42" t="s">
        <v>88</v>
      </c>
      <c r="G12" s="25" t="s">
        <v>89</v>
      </c>
      <c r="H12" s="45"/>
      <c r="I12" s="26"/>
      <c r="J12" s="42"/>
      <c r="K12" s="26"/>
      <c r="L12" s="42"/>
      <c r="M12" s="26"/>
    </row>
    <row r="13" spans="1:13" ht="114" customHeight="1">
      <c r="A13" s="40" t="s">
        <v>90</v>
      </c>
      <c r="B13" s="41" t="s">
        <v>91</v>
      </c>
      <c r="C13" s="42" t="s">
        <v>43</v>
      </c>
      <c r="D13" s="41" t="s">
        <v>92</v>
      </c>
      <c r="E13" s="25" t="s">
        <v>93</v>
      </c>
      <c r="F13" s="42"/>
      <c r="G13" s="25"/>
      <c r="H13" s="45"/>
      <c r="I13" s="26"/>
      <c r="J13" s="42"/>
      <c r="K13" s="26"/>
      <c r="L13" s="42"/>
      <c r="M13" s="26"/>
    </row>
    <row r="14" spans="1:13" ht="135">
      <c r="A14" s="40" t="s">
        <v>94</v>
      </c>
      <c r="B14" s="41"/>
      <c r="C14" s="42"/>
      <c r="D14" s="41" t="s">
        <v>95</v>
      </c>
      <c r="E14" s="25" t="s">
        <v>93</v>
      </c>
      <c r="F14" s="41" t="s">
        <v>96</v>
      </c>
      <c r="G14" s="25" t="s">
        <v>97</v>
      </c>
      <c r="H14" s="41" t="s">
        <v>98</v>
      </c>
      <c r="I14" s="25" t="s">
        <v>99</v>
      </c>
      <c r="J14" s="41" t="s">
        <v>100</v>
      </c>
      <c r="K14" s="25" t="s">
        <v>101</v>
      </c>
      <c r="L14" s="42"/>
      <c r="M14" s="26"/>
    </row>
    <row r="15" spans="1:13" ht="120">
      <c r="A15" s="40" t="s">
        <v>102</v>
      </c>
      <c r="B15" s="46" t="s">
        <v>103</v>
      </c>
      <c r="C15" s="42"/>
      <c r="D15" s="41" t="s">
        <v>104</v>
      </c>
      <c r="E15" s="31" t="s">
        <v>105</v>
      </c>
      <c r="F15" s="41" t="s">
        <v>96</v>
      </c>
      <c r="G15" s="25" t="s">
        <v>97</v>
      </c>
      <c r="H15" s="41" t="s">
        <v>98</v>
      </c>
      <c r="I15" s="25" t="s">
        <v>99</v>
      </c>
      <c r="J15" s="41" t="s">
        <v>100</v>
      </c>
      <c r="K15" s="25" t="s">
        <v>101</v>
      </c>
      <c r="L15" s="42"/>
      <c r="M15" s="26"/>
    </row>
    <row r="16" spans="1:13" ht="105">
      <c r="A16" s="40" t="s">
        <v>106</v>
      </c>
      <c r="B16" s="46"/>
      <c r="C16" s="42"/>
      <c r="D16" s="41" t="s">
        <v>107</v>
      </c>
      <c r="E16" s="31" t="s">
        <v>108</v>
      </c>
      <c r="F16" s="41"/>
      <c r="G16" s="25"/>
      <c r="H16" s="41"/>
      <c r="I16" s="25"/>
      <c r="J16" s="41"/>
      <c r="K16" s="25"/>
      <c r="L16" s="42"/>
      <c r="M16" s="26"/>
    </row>
    <row r="17" spans="1:13" ht="135">
      <c r="A17" s="40">
        <v>8</v>
      </c>
      <c r="B17" s="41" t="s">
        <v>109</v>
      </c>
      <c r="C17" s="42" t="s">
        <v>43</v>
      </c>
      <c r="D17" s="47" t="s">
        <v>105</v>
      </c>
      <c r="E17" s="31" t="s">
        <v>105</v>
      </c>
      <c r="F17" s="47" t="s">
        <v>105</v>
      </c>
      <c r="G17" s="31" t="s">
        <v>105</v>
      </c>
      <c r="H17" s="47" t="s">
        <v>105</v>
      </c>
      <c r="I17" s="31" t="s">
        <v>105</v>
      </c>
      <c r="J17" s="47" t="s">
        <v>105</v>
      </c>
      <c r="K17" s="31" t="s">
        <v>105</v>
      </c>
      <c r="L17" s="42"/>
      <c r="M17" s="26"/>
    </row>
    <row r="18" spans="1:13" ht="85.5" customHeight="1">
      <c r="A18" s="40" t="s">
        <v>110</v>
      </c>
      <c r="B18" s="41" t="s">
        <v>111</v>
      </c>
      <c r="C18" s="42" t="s">
        <v>43</v>
      </c>
      <c r="D18" s="41" t="s">
        <v>112</v>
      </c>
      <c r="E18" s="25" t="s">
        <v>113</v>
      </c>
      <c r="F18" s="42"/>
      <c r="G18" s="26"/>
      <c r="H18" s="42"/>
      <c r="I18" s="26"/>
      <c r="J18" s="42"/>
      <c r="K18" s="26"/>
      <c r="L18" s="42"/>
      <c r="M18" s="26"/>
    </row>
    <row r="19" spans="1:13" ht="120">
      <c r="A19" s="40" t="s">
        <v>114</v>
      </c>
      <c r="B19" s="41"/>
      <c r="C19" s="42"/>
      <c r="D19" s="41" t="s">
        <v>115</v>
      </c>
      <c r="E19" s="25" t="s">
        <v>113</v>
      </c>
      <c r="F19" s="41" t="s">
        <v>116</v>
      </c>
      <c r="G19" s="25" t="s">
        <v>117</v>
      </c>
      <c r="H19" s="41" t="s">
        <v>118</v>
      </c>
      <c r="I19" s="27" t="s">
        <v>119</v>
      </c>
      <c r="J19" s="41" t="s">
        <v>120</v>
      </c>
      <c r="K19" s="25" t="s">
        <v>121</v>
      </c>
      <c r="L19" s="41" t="s">
        <v>122</v>
      </c>
      <c r="M19" s="25" t="s">
        <v>123</v>
      </c>
    </row>
    <row r="20" spans="1:13" ht="90">
      <c r="A20" s="40" t="s">
        <v>124</v>
      </c>
      <c r="B20" s="46" t="s">
        <v>125</v>
      </c>
      <c r="C20" s="42"/>
      <c r="D20" s="41" t="s">
        <v>126</v>
      </c>
      <c r="E20" s="28" t="s">
        <v>105</v>
      </c>
      <c r="F20" s="41" t="s">
        <v>116</v>
      </c>
      <c r="G20" s="25" t="s">
        <v>117</v>
      </c>
      <c r="H20" s="41" t="s">
        <v>118</v>
      </c>
      <c r="I20" s="27" t="s">
        <v>119</v>
      </c>
      <c r="J20" s="41" t="s">
        <v>120</v>
      </c>
      <c r="K20" s="25" t="s">
        <v>121</v>
      </c>
      <c r="L20" s="41" t="s">
        <v>122</v>
      </c>
      <c r="M20" s="25" t="s">
        <v>123</v>
      </c>
    </row>
    <row r="21" spans="1:13" ht="315">
      <c r="A21" s="40" t="s">
        <v>127</v>
      </c>
      <c r="B21" s="79" t="s">
        <v>128</v>
      </c>
      <c r="C21" s="42" t="s">
        <v>43</v>
      </c>
      <c r="D21" s="41" t="s">
        <v>129</v>
      </c>
      <c r="E21" s="27" t="s">
        <v>668</v>
      </c>
      <c r="F21" s="41" t="s">
        <v>130</v>
      </c>
      <c r="G21" s="25" t="s">
        <v>667</v>
      </c>
      <c r="H21" s="42"/>
      <c r="I21" s="26"/>
      <c r="J21" s="42"/>
      <c r="K21" s="26"/>
      <c r="L21" s="42"/>
      <c r="M21" s="26"/>
    </row>
    <row r="22" spans="1:13" ht="126">
      <c r="A22" s="40">
        <v>11</v>
      </c>
      <c r="B22" s="49" t="s">
        <v>131</v>
      </c>
      <c r="C22" s="41" t="s">
        <v>37</v>
      </c>
      <c r="D22" s="41" t="s">
        <v>132</v>
      </c>
      <c r="E22" s="25" t="s">
        <v>133</v>
      </c>
      <c r="F22" s="42"/>
      <c r="G22" s="26"/>
      <c r="H22" s="42"/>
      <c r="I22" s="26"/>
      <c r="J22" s="42"/>
      <c r="K22" s="26"/>
      <c r="L22" s="42"/>
      <c r="M22" s="26"/>
    </row>
    <row r="23" spans="1:13" ht="120">
      <c r="A23" s="40" t="s">
        <v>134</v>
      </c>
      <c r="B23" s="41"/>
      <c r="C23" s="42"/>
      <c r="D23" s="41" t="s">
        <v>135</v>
      </c>
      <c r="E23" s="25" t="s">
        <v>136</v>
      </c>
      <c r="F23" s="42"/>
      <c r="G23" s="26"/>
      <c r="H23" s="42"/>
      <c r="I23" s="26"/>
      <c r="J23" s="42"/>
      <c r="K23" s="26"/>
      <c r="L23" s="42"/>
      <c r="M23" s="26"/>
    </row>
    <row r="24" spans="1:13" ht="165">
      <c r="A24" s="40">
        <v>12</v>
      </c>
      <c r="B24" s="50" t="s">
        <v>137</v>
      </c>
      <c r="C24" s="41" t="s">
        <v>43</v>
      </c>
      <c r="D24" s="49" t="s">
        <v>138</v>
      </c>
      <c r="E24" s="25" t="s">
        <v>139</v>
      </c>
      <c r="F24" s="49" t="s">
        <v>140</v>
      </c>
      <c r="G24" s="25" t="s">
        <v>141</v>
      </c>
      <c r="H24" s="41" t="s">
        <v>142</v>
      </c>
      <c r="I24" s="25" t="s">
        <v>143</v>
      </c>
      <c r="J24" s="42"/>
      <c r="K24" s="26"/>
      <c r="L24" s="42"/>
      <c r="M24" s="26"/>
    </row>
    <row r="25" spans="1:13" ht="150">
      <c r="A25" s="40">
        <v>13</v>
      </c>
      <c r="B25" s="50" t="s">
        <v>144</v>
      </c>
      <c r="C25" s="41" t="s">
        <v>37</v>
      </c>
      <c r="D25" s="49" t="s">
        <v>138</v>
      </c>
      <c r="E25" s="25" t="s">
        <v>145</v>
      </c>
      <c r="F25" s="49" t="s">
        <v>146</v>
      </c>
      <c r="G25" s="25" t="s">
        <v>147</v>
      </c>
      <c r="H25" s="42"/>
      <c r="I25" s="26"/>
      <c r="J25" s="42"/>
      <c r="K25" s="26"/>
      <c r="L25" s="42"/>
      <c r="M25" s="26"/>
    </row>
    <row r="26" spans="1:13" ht="156.75" customHeight="1">
      <c r="A26" s="40">
        <v>14</v>
      </c>
      <c r="B26" s="50" t="s">
        <v>148</v>
      </c>
      <c r="C26" s="41" t="s">
        <v>37</v>
      </c>
      <c r="D26" s="41" t="s">
        <v>149</v>
      </c>
      <c r="E26" s="25" t="s">
        <v>150</v>
      </c>
      <c r="F26" s="51"/>
      <c r="G26" s="26"/>
      <c r="H26" s="42"/>
      <c r="I26" s="26"/>
      <c r="J26" s="42"/>
      <c r="K26" s="26"/>
      <c r="L26" s="42"/>
      <c r="M26" s="26"/>
    </row>
    <row r="27" spans="1:13" ht="156.75" customHeight="1">
      <c r="A27" s="40" t="s">
        <v>151</v>
      </c>
      <c r="B27" s="50"/>
      <c r="C27" s="41"/>
      <c r="D27" s="47" t="s">
        <v>152</v>
      </c>
      <c r="E27" s="31" t="s">
        <v>153</v>
      </c>
      <c r="F27" s="51"/>
      <c r="G27" s="26"/>
      <c r="H27" s="42"/>
      <c r="I27" s="26"/>
      <c r="J27" s="42"/>
      <c r="K27" s="26"/>
      <c r="L27" s="42"/>
      <c r="M27" s="26"/>
    </row>
    <row r="28" spans="1:13" ht="210">
      <c r="A28" s="52">
        <v>16</v>
      </c>
      <c r="B28" s="50" t="s">
        <v>154</v>
      </c>
      <c r="C28" s="41" t="s">
        <v>37</v>
      </c>
      <c r="D28" s="49" t="s">
        <v>155</v>
      </c>
      <c r="E28" s="25" t="s">
        <v>156</v>
      </c>
      <c r="F28" s="49" t="s">
        <v>157</v>
      </c>
      <c r="G28" s="25" t="s">
        <v>158</v>
      </c>
      <c r="H28" s="41" t="s">
        <v>142</v>
      </c>
      <c r="I28" s="25" t="s">
        <v>159</v>
      </c>
      <c r="J28" s="42"/>
      <c r="K28" s="26"/>
      <c r="L28" s="42"/>
      <c r="M28" s="26"/>
    </row>
    <row r="29" spans="1:13" ht="220.5">
      <c r="A29" s="52" t="s">
        <v>160</v>
      </c>
      <c r="B29" s="50" t="s">
        <v>161</v>
      </c>
      <c r="C29" s="41"/>
      <c r="D29" s="49" t="s">
        <v>162</v>
      </c>
      <c r="E29" s="25" t="s">
        <v>163</v>
      </c>
      <c r="F29" s="49" t="s">
        <v>164</v>
      </c>
      <c r="G29" s="25" t="s">
        <v>165</v>
      </c>
      <c r="H29" s="41"/>
      <c r="I29" s="25"/>
      <c r="J29" s="42"/>
      <c r="K29" s="26"/>
      <c r="L29" s="42"/>
      <c r="M29" s="26"/>
    </row>
    <row r="30" spans="1:13" ht="126">
      <c r="A30" s="40">
        <v>18</v>
      </c>
      <c r="B30" s="50" t="s">
        <v>166</v>
      </c>
      <c r="C30" s="42" t="s">
        <v>37</v>
      </c>
      <c r="D30" s="53" t="s">
        <v>105</v>
      </c>
      <c r="E30" s="31" t="s">
        <v>105</v>
      </c>
      <c r="F30" s="42"/>
      <c r="G30" s="26"/>
      <c r="H30" s="42"/>
      <c r="I30" s="26"/>
      <c r="J30" s="42"/>
      <c r="K30" s="26"/>
      <c r="L30" s="42"/>
      <c r="M30" s="26"/>
    </row>
    <row r="31" spans="1:13" ht="225">
      <c r="A31" s="40" t="s">
        <v>167</v>
      </c>
      <c r="B31" s="54" t="s">
        <v>168</v>
      </c>
      <c r="C31" s="42" t="s">
        <v>43</v>
      </c>
      <c r="D31" s="42" t="s">
        <v>132</v>
      </c>
      <c r="E31" s="25" t="s">
        <v>169</v>
      </c>
      <c r="F31" s="42"/>
      <c r="G31" s="26"/>
      <c r="H31" s="42"/>
      <c r="I31" s="26"/>
      <c r="J31" s="42"/>
      <c r="K31" s="26"/>
      <c r="L31" s="42"/>
      <c r="M31" s="26"/>
    </row>
    <row r="32" spans="1:13" ht="150">
      <c r="A32" s="40" t="s">
        <v>170</v>
      </c>
      <c r="B32" s="54" t="s">
        <v>171</v>
      </c>
      <c r="C32" s="42"/>
      <c r="D32" s="49" t="s">
        <v>172</v>
      </c>
      <c r="E32" s="25" t="s">
        <v>173</v>
      </c>
      <c r="F32" s="51"/>
      <c r="G32" s="25"/>
      <c r="H32" s="42"/>
      <c r="I32" s="26"/>
      <c r="J32" s="42"/>
      <c r="K32" s="26"/>
      <c r="L32" s="42"/>
      <c r="M32" s="26"/>
    </row>
    <row r="33" spans="1:13" ht="150">
      <c r="A33" s="40" t="s">
        <v>174</v>
      </c>
      <c r="B33" s="55" t="s">
        <v>175</v>
      </c>
      <c r="C33" s="42"/>
      <c r="D33" s="49" t="s">
        <v>176</v>
      </c>
      <c r="E33" s="25" t="s">
        <v>173</v>
      </c>
      <c r="F33" s="51"/>
      <c r="G33" s="25"/>
      <c r="H33" s="42"/>
      <c r="I33" s="26"/>
      <c r="J33" s="42"/>
      <c r="K33" s="26"/>
      <c r="L33" s="42"/>
      <c r="M33" s="26"/>
    </row>
    <row r="34" spans="1:13" ht="180">
      <c r="A34" s="40">
        <v>19</v>
      </c>
      <c r="B34" s="49" t="s">
        <v>177</v>
      </c>
      <c r="C34" s="42" t="s">
        <v>37</v>
      </c>
      <c r="D34" s="49" t="s">
        <v>56</v>
      </c>
      <c r="E34" s="25" t="s">
        <v>178</v>
      </c>
      <c r="F34" s="49" t="s">
        <v>58</v>
      </c>
      <c r="G34" s="25" t="s">
        <v>179</v>
      </c>
      <c r="H34" s="45"/>
      <c r="I34" s="26"/>
      <c r="J34" s="42"/>
      <c r="K34" s="26"/>
      <c r="L34" s="42"/>
      <c r="M34" s="26"/>
    </row>
    <row r="35" spans="1:13" ht="204.75">
      <c r="A35" s="40">
        <v>21</v>
      </c>
      <c r="B35" s="49" t="s">
        <v>180</v>
      </c>
      <c r="C35" s="42" t="s">
        <v>37</v>
      </c>
      <c r="D35" s="49" t="s">
        <v>56</v>
      </c>
      <c r="E35" s="25" t="s">
        <v>181</v>
      </c>
      <c r="F35" s="49" t="s">
        <v>58</v>
      </c>
      <c r="G35" s="27" t="s">
        <v>182</v>
      </c>
      <c r="H35" s="42"/>
      <c r="I35" s="26"/>
      <c r="J35" s="42"/>
      <c r="K35" s="26"/>
      <c r="L35" s="42"/>
      <c r="M35" s="26"/>
    </row>
    <row r="36" spans="1:13" ht="126.75" customHeight="1">
      <c r="A36" s="40">
        <v>22</v>
      </c>
      <c r="B36" s="50" t="s">
        <v>183</v>
      </c>
      <c r="C36" s="42" t="s">
        <v>37</v>
      </c>
      <c r="D36" s="49" t="s">
        <v>184</v>
      </c>
      <c r="E36" s="25" t="s">
        <v>185</v>
      </c>
      <c r="F36" s="49" t="s">
        <v>186</v>
      </c>
      <c r="G36" s="25" t="s">
        <v>187</v>
      </c>
      <c r="H36" s="42"/>
      <c r="I36" s="26"/>
      <c r="J36" s="42"/>
      <c r="K36" s="26"/>
      <c r="L36" s="42"/>
      <c r="M36" s="26"/>
    </row>
    <row r="37" spans="1:13" ht="126.75" customHeight="1">
      <c r="A37" s="40" t="s">
        <v>188</v>
      </c>
      <c r="B37" s="64" t="s">
        <v>189</v>
      </c>
      <c r="C37" s="42"/>
      <c r="D37" s="49" t="s">
        <v>190</v>
      </c>
      <c r="E37" s="25" t="s">
        <v>191</v>
      </c>
      <c r="F37" s="49" t="s">
        <v>192</v>
      </c>
      <c r="G37" s="25" t="s">
        <v>193</v>
      </c>
      <c r="H37" s="42"/>
      <c r="I37" s="26"/>
      <c r="J37" s="42"/>
      <c r="K37" s="26"/>
      <c r="L37" s="42"/>
      <c r="M37" s="26"/>
    </row>
    <row r="38" spans="1:13" ht="112.35" customHeight="1">
      <c r="A38" s="40">
        <v>23</v>
      </c>
      <c r="B38" s="50" t="s">
        <v>194</v>
      </c>
      <c r="C38" s="42" t="s">
        <v>37</v>
      </c>
      <c r="D38" s="49" t="s">
        <v>195</v>
      </c>
      <c r="E38" s="25" t="s">
        <v>196</v>
      </c>
      <c r="F38" s="51"/>
      <c r="G38" s="25"/>
      <c r="H38" s="42"/>
      <c r="I38" s="26"/>
      <c r="J38" s="42"/>
      <c r="K38" s="26"/>
      <c r="L38" s="42"/>
      <c r="M38" s="26"/>
    </row>
    <row r="39" spans="1:13" ht="189">
      <c r="A39" s="40" t="s">
        <v>197</v>
      </c>
      <c r="B39" s="54" t="s">
        <v>198</v>
      </c>
      <c r="C39" s="42" t="s">
        <v>43</v>
      </c>
      <c r="D39" s="42" t="s">
        <v>132</v>
      </c>
      <c r="E39" s="25" t="s">
        <v>199</v>
      </c>
      <c r="F39" s="51"/>
      <c r="G39" s="29"/>
      <c r="H39" s="42"/>
      <c r="I39" s="26"/>
      <c r="J39" s="42"/>
      <c r="K39" s="26"/>
      <c r="L39" s="42"/>
      <c r="M39" s="26"/>
    </row>
    <row r="40" spans="1:13" ht="141.75">
      <c r="A40" s="40">
        <v>24</v>
      </c>
      <c r="B40" s="50" t="s">
        <v>200</v>
      </c>
      <c r="C40" s="42" t="s">
        <v>37</v>
      </c>
      <c r="D40" s="49" t="s">
        <v>195</v>
      </c>
      <c r="E40" s="25" t="s">
        <v>201</v>
      </c>
      <c r="F40" s="51"/>
      <c r="G40" s="25"/>
      <c r="H40" s="42"/>
      <c r="I40" s="26"/>
      <c r="J40" s="42"/>
      <c r="K40" s="26"/>
      <c r="L40" s="42"/>
      <c r="M40" s="26"/>
    </row>
    <row r="41" spans="1:13" ht="57" customHeight="1">
      <c r="A41" s="56" t="s">
        <v>202</v>
      </c>
      <c r="B41" s="50" t="s">
        <v>203</v>
      </c>
      <c r="C41" s="57"/>
      <c r="D41" s="57"/>
      <c r="E41" s="27" t="s">
        <v>204</v>
      </c>
      <c r="F41" s="57"/>
      <c r="G41" s="26"/>
      <c r="H41" s="42"/>
      <c r="I41" s="26"/>
      <c r="J41" s="42"/>
      <c r="K41" s="26"/>
      <c r="L41" s="42"/>
      <c r="M41" s="26"/>
    </row>
    <row r="42" spans="1:13" ht="236.25">
      <c r="A42" s="40" t="s">
        <v>205</v>
      </c>
      <c r="B42" s="54" t="s">
        <v>206</v>
      </c>
      <c r="C42" s="42" t="s">
        <v>43</v>
      </c>
      <c r="D42" s="42" t="s">
        <v>132</v>
      </c>
      <c r="E42" s="27" t="s">
        <v>207</v>
      </c>
      <c r="F42" s="51"/>
      <c r="G42" s="29"/>
      <c r="H42" s="42"/>
      <c r="I42" s="26"/>
      <c r="J42" s="42"/>
      <c r="K42" s="26"/>
      <c r="L42" s="42"/>
      <c r="M42" s="26"/>
    </row>
    <row r="43" spans="1:13" ht="409.5">
      <c r="A43" s="40">
        <v>26</v>
      </c>
      <c r="B43" s="58" t="s">
        <v>208</v>
      </c>
      <c r="C43" s="42" t="s">
        <v>37</v>
      </c>
      <c r="D43" s="42" t="s">
        <v>209</v>
      </c>
      <c r="E43" s="27" t="s">
        <v>673</v>
      </c>
      <c r="F43" s="51"/>
      <c r="G43" s="26"/>
      <c r="H43" s="42"/>
      <c r="I43" s="26"/>
      <c r="J43" s="42"/>
      <c r="K43" s="26"/>
      <c r="L43" s="42"/>
      <c r="M43" s="26"/>
    </row>
    <row r="44" spans="1:13" ht="128.25" customHeight="1">
      <c r="A44" s="40">
        <v>27</v>
      </c>
      <c r="B44" s="49" t="s">
        <v>210</v>
      </c>
      <c r="C44" s="42" t="s">
        <v>37</v>
      </c>
      <c r="D44" s="42" t="s">
        <v>209</v>
      </c>
      <c r="E44" s="27" t="s">
        <v>211</v>
      </c>
      <c r="F44" s="49"/>
      <c r="G44" s="26"/>
      <c r="H44" s="42"/>
      <c r="I44" s="26"/>
      <c r="J44" s="42"/>
      <c r="K44" s="26"/>
      <c r="L44" s="42"/>
      <c r="M44" s="26"/>
    </row>
    <row r="45" spans="1:13" ht="110.25">
      <c r="A45" s="40">
        <v>29</v>
      </c>
      <c r="B45" s="54" t="s">
        <v>212</v>
      </c>
      <c r="C45" s="42" t="s">
        <v>37</v>
      </c>
      <c r="D45" s="48" t="s">
        <v>105</v>
      </c>
      <c r="E45" s="31" t="s">
        <v>105</v>
      </c>
      <c r="F45" s="42"/>
      <c r="G45" s="26"/>
      <c r="H45" s="42"/>
      <c r="I45" s="26"/>
      <c r="J45" s="42"/>
      <c r="K45" s="26"/>
      <c r="L45" s="42"/>
      <c r="M45" s="26"/>
    </row>
    <row r="46" spans="1:13" ht="57" customHeight="1">
      <c r="A46" s="40">
        <v>30</v>
      </c>
      <c r="B46" s="49" t="s">
        <v>213</v>
      </c>
      <c r="C46" s="42" t="s">
        <v>43</v>
      </c>
      <c r="D46" s="41" t="s">
        <v>214</v>
      </c>
      <c r="E46" s="25" t="s">
        <v>215</v>
      </c>
      <c r="F46" s="41" t="s">
        <v>216</v>
      </c>
      <c r="G46" s="25" t="s">
        <v>217</v>
      </c>
      <c r="H46" s="42"/>
      <c r="I46" s="26"/>
      <c r="J46" s="42"/>
      <c r="K46" s="26"/>
      <c r="L46" s="42"/>
      <c r="M46" s="26"/>
    </row>
    <row r="47" spans="1:13" ht="94.5">
      <c r="A47" s="40" t="s">
        <v>218</v>
      </c>
      <c r="B47" s="54" t="s">
        <v>219</v>
      </c>
      <c r="C47" s="42" t="s">
        <v>43</v>
      </c>
      <c r="D47" s="48" t="s">
        <v>105</v>
      </c>
      <c r="E47" s="31" t="s">
        <v>105</v>
      </c>
      <c r="F47" s="42"/>
      <c r="G47" s="25"/>
      <c r="H47" s="42"/>
      <c r="I47" s="26"/>
      <c r="J47" s="42"/>
      <c r="K47" s="26"/>
      <c r="L47" s="42"/>
      <c r="M47" s="26"/>
    </row>
    <row r="48" spans="1:13" ht="126">
      <c r="A48" s="40">
        <v>31</v>
      </c>
      <c r="B48" s="49" t="s">
        <v>220</v>
      </c>
      <c r="C48" s="42" t="s">
        <v>37</v>
      </c>
      <c r="D48" s="48" t="s">
        <v>105</v>
      </c>
      <c r="E48" s="31" t="s">
        <v>105</v>
      </c>
      <c r="F48" s="42"/>
      <c r="G48" s="26"/>
      <c r="H48" s="42"/>
      <c r="I48" s="26"/>
      <c r="J48" s="42"/>
      <c r="K48" s="26"/>
      <c r="L48" s="42"/>
      <c r="M48" s="26"/>
    </row>
    <row r="49" spans="1:13" ht="240">
      <c r="A49" s="44" t="s">
        <v>221</v>
      </c>
      <c r="B49" s="54" t="s">
        <v>222</v>
      </c>
      <c r="C49" s="42" t="s">
        <v>43</v>
      </c>
      <c r="D49" s="49" t="s">
        <v>223</v>
      </c>
      <c r="E49" s="25" t="s">
        <v>224</v>
      </c>
      <c r="F49" s="41" t="s">
        <v>225</v>
      </c>
      <c r="G49" s="25" t="s">
        <v>226</v>
      </c>
      <c r="H49" s="41" t="s">
        <v>142</v>
      </c>
      <c r="I49" s="25" t="s">
        <v>227</v>
      </c>
      <c r="J49" s="42"/>
      <c r="K49" s="26"/>
      <c r="L49" s="42"/>
      <c r="M49" s="26"/>
    </row>
    <row r="50" spans="1:13" ht="189">
      <c r="A50" s="40" t="s">
        <v>228</v>
      </c>
      <c r="B50" s="54" t="s">
        <v>229</v>
      </c>
      <c r="C50" s="42" t="s">
        <v>43</v>
      </c>
      <c r="D50" s="48" t="s">
        <v>105</v>
      </c>
      <c r="E50" s="62" t="s">
        <v>230</v>
      </c>
      <c r="F50" s="42"/>
      <c r="G50" s="25"/>
      <c r="H50" s="42"/>
      <c r="I50" s="26"/>
      <c r="J50" s="42"/>
      <c r="K50" s="26"/>
      <c r="L50" s="42"/>
      <c r="M50" s="26"/>
    </row>
    <row r="51" spans="1:13" ht="165">
      <c r="A51" s="40">
        <v>32</v>
      </c>
      <c r="B51" s="49" t="s">
        <v>231</v>
      </c>
      <c r="C51" s="42" t="s">
        <v>37</v>
      </c>
      <c r="D51" s="49" t="s">
        <v>223</v>
      </c>
      <c r="E51" s="25" t="s">
        <v>232</v>
      </c>
      <c r="F51" s="41" t="s">
        <v>233</v>
      </c>
      <c r="G51" s="25" t="s">
        <v>234</v>
      </c>
      <c r="H51" s="41" t="s">
        <v>142</v>
      </c>
      <c r="I51" s="25" t="s">
        <v>235</v>
      </c>
      <c r="J51" s="42"/>
      <c r="K51" s="26"/>
      <c r="L51" s="42"/>
      <c r="M51" s="26"/>
    </row>
    <row r="52" spans="1:13" ht="189">
      <c r="A52" s="40" t="s">
        <v>236</v>
      </c>
      <c r="B52" s="54" t="s">
        <v>237</v>
      </c>
      <c r="C52" s="42" t="s">
        <v>43</v>
      </c>
      <c r="D52" s="41" t="s">
        <v>209</v>
      </c>
      <c r="E52" s="25" t="s">
        <v>238</v>
      </c>
      <c r="F52" s="42"/>
      <c r="G52" s="26"/>
      <c r="H52" s="42"/>
      <c r="I52" s="26"/>
      <c r="J52" s="42"/>
      <c r="K52" s="26"/>
      <c r="L52" s="42"/>
      <c r="M52" s="26"/>
    </row>
    <row r="53" spans="1:13" ht="141.75">
      <c r="A53" s="40">
        <v>33</v>
      </c>
      <c r="B53" s="49" t="s">
        <v>239</v>
      </c>
      <c r="C53" s="42" t="s">
        <v>37</v>
      </c>
      <c r="D53" s="49" t="s">
        <v>240</v>
      </c>
      <c r="E53" s="25" t="s">
        <v>241</v>
      </c>
      <c r="F53" s="41" t="s">
        <v>242</v>
      </c>
      <c r="G53" s="25" t="s">
        <v>243</v>
      </c>
      <c r="H53" s="42"/>
      <c r="I53" s="26"/>
      <c r="J53" s="42"/>
      <c r="K53" s="26"/>
      <c r="L53" s="42"/>
      <c r="M53" s="26"/>
    </row>
    <row r="54" spans="1:13" ht="195">
      <c r="A54" s="40" t="s">
        <v>244</v>
      </c>
      <c r="B54" s="53" t="s">
        <v>245</v>
      </c>
      <c r="C54" s="42"/>
      <c r="D54" s="49" t="s">
        <v>246</v>
      </c>
      <c r="E54" s="25" t="s">
        <v>247</v>
      </c>
      <c r="F54" s="41"/>
      <c r="G54" s="25"/>
      <c r="H54" s="42"/>
      <c r="I54" s="26"/>
      <c r="J54" s="42"/>
      <c r="K54" s="26"/>
      <c r="L54" s="42"/>
      <c r="M54" s="26"/>
    </row>
    <row r="55" spans="1:13" ht="173.25">
      <c r="A55" s="40">
        <v>34</v>
      </c>
      <c r="B55" s="49" t="s">
        <v>248</v>
      </c>
      <c r="C55" s="42" t="s">
        <v>37</v>
      </c>
      <c r="D55" s="41" t="s">
        <v>149</v>
      </c>
      <c r="E55" s="25" t="s">
        <v>249</v>
      </c>
      <c r="F55" s="42"/>
      <c r="G55" s="26"/>
      <c r="H55" s="42"/>
      <c r="I55" s="26"/>
      <c r="J55" s="42"/>
      <c r="K55" s="26"/>
      <c r="L55" s="42"/>
      <c r="M55" s="26"/>
    </row>
    <row r="56" spans="1:13" ht="141.75">
      <c r="A56" s="40">
        <v>37</v>
      </c>
      <c r="B56" s="49" t="s">
        <v>250</v>
      </c>
      <c r="C56" s="42" t="s">
        <v>37</v>
      </c>
      <c r="D56" s="49" t="s">
        <v>56</v>
      </c>
      <c r="E56" s="25" t="s">
        <v>251</v>
      </c>
      <c r="F56" s="49" t="s">
        <v>58</v>
      </c>
      <c r="G56" s="27" t="s">
        <v>252</v>
      </c>
      <c r="H56" s="42"/>
      <c r="I56" s="26"/>
      <c r="J56" s="42"/>
      <c r="K56" s="26"/>
      <c r="L56" s="42"/>
      <c r="M56" s="26"/>
    </row>
    <row r="57" spans="1:13" ht="15.75" customHeight="1">
      <c r="A57" s="40" t="s">
        <v>253</v>
      </c>
      <c r="B57" s="54" t="s">
        <v>254</v>
      </c>
      <c r="C57" s="42" t="s">
        <v>43</v>
      </c>
      <c r="D57" s="48" t="s">
        <v>105</v>
      </c>
      <c r="E57" s="31" t="s">
        <v>105</v>
      </c>
      <c r="F57" s="42"/>
      <c r="G57" s="26"/>
      <c r="H57" s="42"/>
      <c r="I57" s="26"/>
      <c r="J57" s="42"/>
      <c r="K57" s="26"/>
      <c r="L57" s="42"/>
      <c r="M57" s="26"/>
    </row>
    <row r="58" spans="1:13" ht="15.75" customHeight="1">
      <c r="A58" s="40" t="s">
        <v>255</v>
      </c>
      <c r="B58" s="54" t="s">
        <v>256</v>
      </c>
      <c r="C58" s="42" t="s">
        <v>43</v>
      </c>
      <c r="D58" s="48" t="s">
        <v>105</v>
      </c>
      <c r="E58" s="31" t="s">
        <v>105</v>
      </c>
      <c r="F58" s="42"/>
      <c r="G58" s="26"/>
      <c r="H58" s="42"/>
      <c r="I58" s="26"/>
      <c r="J58" s="42"/>
      <c r="K58" s="26"/>
      <c r="L58" s="42"/>
      <c r="M58" s="26"/>
    </row>
    <row r="59" spans="1:13" ht="267.75">
      <c r="A59" s="40">
        <v>38</v>
      </c>
      <c r="B59" s="49" t="s">
        <v>257</v>
      </c>
      <c r="C59" s="42" t="s">
        <v>37</v>
      </c>
      <c r="D59" s="49" t="s">
        <v>258</v>
      </c>
      <c r="E59" s="25" t="s">
        <v>259</v>
      </c>
      <c r="F59" s="49" t="s">
        <v>260</v>
      </c>
      <c r="G59" s="25" t="s">
        <v>261</v>
      </c>
      <c r="H59" s="41"/>
      <c r="I59" s="26"/>
      <c r="J59" s="42"/>
      <c r="K59" s="26"/>
      <c r="L59" s="42"/>
      <c r="M59" s="26"/>
    </row>
    <row r="60" spans="1:13" ht="141.75" customHeight="1">
      <c r="A60" s="40" t="s">
        <v>262</v>
      </c>
      <c r="B60" s="54" t="s">
        <v>263</v>
      </c>
      <c r="C60" s="42" t="s">
        <v>43</v>
      </c>
      <c r="D60" s="49" t="s">
        <v>264</v>
      </c>
      <c r="E60" s="28" t="s">
        <v>105</v>
      </c>
      <c r="F60" s="41" t="s">
        <v>265</v>
      </c>
      <c r="G60" s="25" t="s">
        <v>266</v>
      </c>
      <c r="H60" s="42" t="s">
        <v>267</v>
      </c>
      <c r="I60" s="25" t="s">
        <v>268</v>
      </c>
      <c r="J60" s="42"/>
      <c r="K60" s="26"/>
      <c r="L60" s="42"/>
      <c r="M60" s="26"/>
    </row>
    <row r="61" spans="1:13" ht="14.25" customHeight="1">
      <c r="A61" s="40">
        <v>39</v>
      </c>
      <c r="B61" s="49" t="s">
        <v>269</v>
      </c>
      <c r="C61" s="42" t="s">
        <v>37</v>
      </c>
      <c r="D61" s="48" t="s">
        <v>105</v>
      </c>
      <c r="E61" s="31" t="s">
        <v>105</v>
      </c>
      <c r="F61" s="42"/>
      <c r="G61" s="26"/>
      <c r="H61" s="42"/>
      <c r="I61" s="26"/>
      <c r="J61" s="42"/>
      <c r="K61" s="26"/>
      <c r="L61" s="42"/>
      <c r="M61" s="26"/>
    </row>
    <row r="62" spans="1:13" ht="165">
      <c r="A62" s="40" t="s">
        <v>270</v>
      </c>
      <c r="B62" s="54"/>
      <c r="C62" s="42"/>
      <c r="D62" s="49" t="s">
        <v>271</v>
      </c>
      <c r="E62" s="25" t="s">
        <v>272</v>
      </c>
      <c r="F62" s="49" t="s">
        <v>273</v>
      </c>
      <c r="G62" s="25" t="s">
        <v>274</v>
      </c>
      <c r="H62" s="42"/>
      <c r="I62" s="26"/>
      <c r="J62" s="42"/>
      <c r="K62" s="26"/>
      <c r="L62" s="42"/>
      <c r="M62" s="26"/>
    </row>
    <row r="63" spans="1:13" ht="299.25">
      <c r="A63" s="40">
        <v>41</v>
      </c>
      <c r="B63" s="49" t="s">
        <v>275</v>
      </c>
      <c r="C63" s="42" t="s">
        <v>43</v>
      </c>
      <c r="D63" s="49" t="s">
        <v>276</v>
      </c>
      <c r="E63" s="25" t="s">
        <v>277</v>
      </c>
      <c r="F63" s="42"/>
      <c r="G63" s="26"/>
      <c r="H63" s="42"/>
      <c r="I63" s="26"/>
      <c r="J63" s="42"/>
      <c r="K63" s="26"/>
      <c r="L63" s="42"/>
      <c r="M63" s="26"/>
    </row>
    <row r="64" spans="1:13" ht="86.85" customHeight="1">
      <c r="A64" s="40" t="s">
        <v>278</v>
      </c>
      <c r="B64" s="54" t="s">
        <v>279</v>
      </c>
      <c r="C64" s="42" t="s">
        <v>43</v>
      </c>
      <c r="D64" s="49" t="s">
        <v>276</v>
      </c>
      <c r="E64" s="27" t="s">
        <v>280</v>
      </c>
      <c r="F64" s="42"/>
      <c r="G64" s="26"/>
      <c r="H64" s="42"/>
      <c r="I64" s="26"/>
      <c r="J64" s="42"/>
      <c r="K64" s="26"/>
      <c r="L64" s="42"/>
      <c r="M64" s="26"/>
    </row>
    <row r="65" spans="1:13" ht="75">
      <c r="A65" s="40" t="s">
        <v>281</v>
      </c>
      <c r="B65" s="54"/>
      <c r="C65" s="42"/>
      <c r="D65" s="41" t="s">
        <v>282</v>
      </c>
      <c r="E65" s="25" t="s">
        <v>283</v>
      </c>
      <c r="F65" s="42"/>
      <c r="G65" s="26"/>
      <c r="H65" s="42"/>
      <c r="I65" s="26"/>
      <c r="J65" s="42"/>
      <c r="K65" s="26"/>
      <c r="L65" s="42"/>
      <c r="M65" s="26"/>
    </row>
    <row r="66" spans="1:13" ht="141.75">
      <c r="A66" s="40">
        <v>42</v>
      </c>
      <c r="B66" s="54" t="s">
        <v>284</v>
      </c>
      <c r="C66" s="42" t="s">
        <v>43</v>
      </c>
      <c r="D66" s="49" t="s">
        <v>285</v>
      </c>
      <c r="E66" s="25" t="s">
        <v>286</v>
      </c>
      <c r="F66" s="42"/>
      <c r="G66" s="26"/>
      <c r="H66" s="42"/>
      <c r="I66" s="26"/>
      <c r="J66" s="42"/>
      <c r="K66" s="26"/>
      <c r="L66" s="42"/>
      <c r="M66" s="26"/>
    </row>
    <row r="67" spans="1:13" ht="393.75">
      <c r="A67" s="40" t="s">
        <v>287</v>
      </c>
      <c r="B67" s="54" t="s">
        <v>288</v>
      </c>
      <c r="C67" s="42"/>
      <c r="D67" s="49" t="s">
        <v>289</v>
      </c>
      <c r="E67" s="25" t="s">
        <v>290</v>
      </c>
      <c r="F67" s="41" t="s">
        <v>291</v>
      </c>
      <c r="G67" s="25" t="s">
        <v>292</v>
      </c>
      <c r="H67" s="41" t="s">
        <v>293</v>
      </c>
      <c r="I67" s="25"/>
      <c r="J67" s="42"/>
      <c r="K67" s="26"/>
    </row>
    <row r="68" spans="1:13" ht="157.5">
      <c r="A68" s="40">
        <v>48</v>
      </c>
      <c r="B68" s="54" t="s">
        <v>294</v>
      </c>
      <c r="C68" s="42"/>
      <c r="D68" s="49" t="s">
        <v>295</v>
      </c>
      <c r="E68" s="25" t="s">
        <v>296</v>
      </c>
      <c r="F68" s="41"/>
      <c r="G68" s="25"/>
      <c r="H68" s="41"/>
      <c r="I68" s="25"/>
      <c r="J68" s="42"/>
      <c r="K68" s="26"/>
    </row>
  </sheetData>
  <sheetProtection algorithmName="SHA-512" hashValue="cF+vM4SUpu5JbpA4jeX07J0WZ2rn7/ma9ein/eeJ06czoxvfywr1nZ2m2sNOXWn75pa95IYaFgPZWUyELBBSMQ==" saltValue="iM6442EDltT4ULWhf/zubQ==" spinCount="100000" sheet="1" objects="1" scenarios="1"/>
  <phoneticPr fontId="21" type="noConversion"/>
  <conditionalFormatting sqref="K4 I4 G4 E4">
    <cfRule type="duplicateValues" dxfId="1" priority="1"/>
    <cfRule type="duplicateValues" dxfId="0" priority="2"/>
  </conditionalFormatting>
  <pageMargins left="0.7" right="0.7" top="0.75" bottom="0.75" header="0.3" footer="0.3"/>
  <pageSetup orientation="portrait" r:id="rId1"/>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B302E-5DDA-45F8-BFCF-E5B2FF3C25D8}">
  <sheetPr>
    <pageSetUpPr fitToPage="1"/>
  </sheetPr>
  <dimension ref="A1:P66"/>
  <sheetViews>
    <sheetView tabSelected="1"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ht="46.5">
      <c r="B1" s="177"/>
      <c r="C1" s="169"/>
      <c r="F1" s="209" t="s">
        <v>297</v>
      </c>
      <c r="G1" s="210"/>
      <c r="H1" s="210"/>
      <c r="I1" s="210"/>
      <c r="J1" s="210"/>
      <c r="K1" s="210"/>
      <c r="L1" s="210"/>
      <c r="M1" s="210"/>
      <c r="N1" s="210"/>
      <c r="O1" s="210"/>
      <c r="P1" s="211"/>
    </row>
    <row r="2" spans="1:16" ht="33.75">
      <c r="B2" s="177"/>
      <c r="C2" s="169"/>
      <c r="F2" s="212" t="s">
        <v>1121</v>
      </c>
      <c r="G2" s="210"/>
      <c r="H2" s="210"/>
      <c r="I2" s="210"/>
      <c r="J2" s="210"/>
      <c r="K2" s="210"/>
      <c r="L2" s="210"/>
      <c r="M2" s="210"/>
      <c r="N2" s="210"/>
      <c r="O2" s="210"/>
      <c r="P2" s="211"/>
    </row>
    <row r="3" spans="1:16" ht="35.25">
      <c r="B3" s="177"/>
      <c r="C3" s="169"/>
      <c r="F3" s="213" t="s">
        <v>1122</v>
      </c>
      <c r="G3" s="210"/>
      <c r="H3" s="210"/>
      <c r="I3" s="210"/>
      <c r="J3" s="210"/>
      <c r="K3" s="210"/>
      <c r="L3" s="210"/>
      <c r="M3" s="210"/>
      <c r="N3" s="210"/>
      <c r="O3" s="210"/>
      <c r="P3" s="211"/>
    </row>
    <row r="4" spans="1:16" ht="61.5">
      <c r="A4" s="214" t="s">
        <v>1143</v>
      </c>
      <c r="B4" s="215"/>
      <c r="C4" s="215"/>
      <c r="D4" s="215"/>
      <c r="E4" s="215"/>
      <c r="F4" s="215"/>
      <c r="G4" s="215"/>
      <c r="H4" s="215"/>
      <c r="I4" s="215"/>
      <c r="J4" s="215"/>
      <c r="K4" s="215"/>
      <c r="L4" s="215"/>
      <c r="M4" s="215"/>
      <c r="N4" s="215"/>
      <c r="O4" s="215"/>
      <c r="P4" s="215"/>
    </row>
    <row r="5" spans="1:16" ht="51" customHeight="1">
      <c r="A5" s="187" t="s">
        <v>1123</v>
      </c>
      <c r="B5" s="188"/>
      <c r="C5" s="188"/>
      <c r="D5" s="188"/>
      <c r="E5" s="188"/>
      <c r="F5" s="188"/>
      <c r="G5" s="188"/>
      <c r="H5" s="188"/>
      <c r="I5" s="188"/>
      <c r="J5" s="188"/>
      <c r="K5" s="188"/>
      <c r="L5" s="188"/>
      <c r="M5" s="188"/>
      <c r="N5" s="188"/>
      <c r="O5" s="188"/>
      <c r="P5" s="188"/>
    </row>
    <row r="6" spans="1:16" ht="35.1" customHeight="1">
      <c r="A6" s="193" t="s">
        <v>1124</v>
      </c>
      <c r="B6" s="193"/>
      <c r="C6" s="193"/>
      <c r="D6" s="193"/>
      <c r="E6" s="193"/>
      <c r="F6" s="193"/>
      <c r="G6" s="193"/>
      <c r="H6" s="193"/>
      <c r="I6" s="193"/>
      <c r="J6" s="193"/>
      <c r="K6" s="193"/>
      <c r="L6" s="193"/>
      <c r="M6" s="193"/>
      <c r="N6" s="193"/>
      <c r="O6" s="193"/>
      <c r="P6" s="193"/>
    </row>
    <row r="7" spans="1:16">
      <c r="A7" s="193"/>
      <c r="B7" s="193"/>
      <c r="C7" s="193"/>
      <c r="D7" s="193"/>
      <c r="E7" s="193"/>
      <c r="F7" s="193"/>
      <c r="G7" s="193"/>
      <c r="H7" s="193"/>
      <c r="I7" s="193"/>
      <c r="J7" s="193"/>
      <c r="K7" s="193"/>
      <c r="L7" s="193"/>
      <c r="M7" s="193"/>
      <c r="N7" s="193"/>
      <c r="O7" s="193"/>
      <c r="P7" s="193"/>
    </row>
    <row r="8" spans="1:16">
      <c r="A8" s="193"/>
      <c r="B8" s="193"/>
      <c r="C8" s="193"/>
      <c r="D8" s="193"/>
      <c r="E8" s="193"/>
      <c r="F8" s="193"/>
      <c r="G8" s="193"/>
      <c r="H8" s="193"/>
      <c r="I8" s="193"/>
      <c r="J8" s="193"/>
      <c r="K8" s="193"/>
      <c r="L8" s="193"/>
      <c r="M8" s="193"/>
      <c r="N8" s="193"/>
      <c r="O8" s="193"/>
      <c r="P8" s="193"/>
    </row>
    <row r="9" spans="1:16">
      <c r="A9" s="193"/>
      <c r="B9" s="193"/>
      <c r="C9" s="193"/>
      <c r="D9" s="193"/>
      <c r="E9" s="193"/>
      <c r="F9" s="193"/>
      <c r="G9" s="193"/>
      <c r="H9" s="193"/>
      <c r="I9" s="193"/>
      <c r="J9" s="193"/>
      <c r="K9" s="193"/>
      <c r="L9" s="193"/>
      <c r="M9" s="193"/>
      <c r="N9" s="193"/>
      <c r="O9" s="193"/>
      <c r="P9" s="193"/>
    </row>
    <row r="10" spans="1:16">
      <c r="A10" s="193"/>
      <c r="B10" s="193"/>
      <c r="C10" s="193"/>
      <c r="D10" s="193"/>
      <c r="E10" s="193"/>
      <c r="F10" s="193"/>
      <c r="G10" s="193"/>
      <c r="H10" s="193"/>
      <c r="I10" s="193"/>
      <c r="J10" s="193"/>
      <c r="K10" s="193"/>
      <c r="L10" s="193"/>
      <c r="M10" s="193"/>
      <c r="N10" s="193"/>
      <c r="O10" s="193"/>
      <c r="P10" s="193"/>
    </row>
    <row r="11" spans="1:16">
      <c r="A11" s="193"/>
      <c r="B11" s="193"/>
      <c r="C11" s="193"/>
      <c r="D11" s="193"/>
      <c r="E11" s="193"/>
      <c r="F11" s="193"/>
      <c r="G11" s="193"/>
      <c r="H11" s="193"/>
      <c r="I11" s="193"/>
      <c r="J11" s="193"/>
      <c r="K11" s="193"/>
      <c r="L11" s="193"/>
      <c r="M11" s="193"/>
      <c r="N11" s="193"/>
      <c r="O11" s="193"/>
      <c r="P11" s="193"/>
    </row>
    <row r="12" spans="1:16">
      <c r="A12" s="193"/>
      <c r="B12" s="193"/>
      <c r="C12" s="193"/>
      <c r="D12" s="193"/>
      <c r="E12" s="193"/>
      <c r="F12" s="193"/>
      <c r="G12" s="193"/>
      <c r="H12" s="193"/>
      <c r="I12" s="193"/>
      <c r="J12" s="193"/>
      <c r="K12" s="193"/>
      <c r="L12" s="193"/>
      <c r="M12" s="193"/>
      <c r="N12" s="193"/>
      <c r="O12" s="193"/>
      <c r="P12" s="193"/>
    </row>
    <row r="13" spans="1:16" ht="15" customHeight="1" thickBot="1">
      <c r="A13" s="202" t="s">
        <v>1144</v>
      </c>
      <c r="B13" s="203"/>
      <c r="C13" s="203"/>
      <c r="D13" s="203"/>
      <c r="E13" s="203"/>
      <c r="F13" s="203"/>
      <c r="G13" s="203"/>
      <c r="H13" s="203"/>
      <c r="I13" s="203"/>
      <c r="J13" s="203"/>
      <c r="K13" s="203"/>
      <c r="L13" s="203"/>
      <c r="M13" s="203"/>
      <c r="N13" s="203"/>
      <c r="O13" s="203"/>
      <c r="P13" s="203"/>
    </row>
    <row r="14" spans="1:16" ht="25.5">
      <c r="A14" s="204" t="s">
        <v>1125</v>
      </c>
      <c r="B14" s="205"/>
      <c r="C14" s="205"/>
      <c r="D14" s="205"/>
      <c r="E14" s="205"/>
      <c r="F14" s="205"/>
      <c r="G14" s="205"/>
      <c r="H14" s="205"/>
      <c r="I14" s="174" t="s">
        <v>1126</v>
      </c>
      <c r="J14" s="205" t="s">
        <v>1127</v>
      </c>
      <c r="K14" s="205"/>
      <c r="L14" s="205"/>
      <c r="M14" s="205"/>
      <c r="N14" s="205"/>
      <c r="O14" s="205"/>
      <c r="P14" s="206"/>
    </row>
    <row r="15" spans="1:16" ht="22.5" customHeight="1">
      <c r="A15" s="207" t="s">
        <v>11</v>
      </c>
      <c r="B15" s="208"/>
      <c r="C15" s="208"/>
      <c r="D15" s="170"/>
      <c r="E15" s="170"/>
      <c r="F15" s="170"/>
      <c r="G15" s="170"/>
      <c r="H15" s="170"/>
      <c r="I15" s="175">
        <v>75</v>
      </c>
      <c r="J15" s="171"/>
      <c r="K15" s="171"/>
      <c r="L15" s="171"/>
      <c r="M15" s="171"/>
      <c r="N15" s="171"/>
      <c r="O15" s="171"/>
      <c r="P15" s="172"/>
    </row>
    <row r="16" spans="1:16" ht="22.5" customHeight="1">
      <c r="A16" s="207" t="s">
        <v>12</v>
      </c>
      <c r="B16" s="208"/>
      <c r="C16" s="208"/>
      <c r="D16" s="170"/>
      <c r="E16" s="170"/>
      <c r="F16" s="170"/>
      <c r="G16" s="170"/>
      <c r="H16" s="170"/>
      <c r="I16" s="175">
        <v>69</v>
      </c>
      <c r="J16" s="171"/>
      <c r="K16" s="171"/>
      <c r="L16" s="171"/>
      <c r="M16" s="171"/>
      <c r="N16" s="171"/>
      <c r="O16" s="171"/>
      <c r="P16" s="172"/>
    </row>
    <row r="17" spans="1:16" ht="22.5" customHeight="1">
      <c r="A17" s="207" t="s">
        <v>13</v>
      </c>
      <c r="B17" s="208"/>
      <c r="C17" s="208"/>
      <c r="D17" s="170"/>
      <c r="E17" s="170"/>
      <c r="F17" s="170"/>
      <c r="G17" s="170"/>
      <c r="H17" s="170"/>
      <c r="I17" s="175">
        <v>73</v>
      </c>
      <c r="J17" s="171"/>
      <c r="K17" s="171"/>
      <c r="L17" s="171"/>
      <c r="M17" s="171"/>
      <c r="N17" s="171"/>
      <c r="O17" s="171"/>
      <c r="P17" s="172"/>
    </row>
    <row r="18" spans="1:16" ht="22.5" customHeight="1">
      <c r="A18" s="207" t="s">
        <v>14</v>
      </c>
      <c r="B18" s="208"/>
      <c r="C18" s="208"/>
      <c r="D18" s="170"/>
      <c r="E18" s="170"/>
      <c r="F18" s="170"/>
      <c r="G18" s="170"/>
      <c r="H18" s="170"/>
      <c r="I18" s="175">
        <v>84</v>
      </c>
      <c r="J18" s="171"/>
      <c r="K18" s="171"/>
      <c r="L18" s="171"/>
      <c r="M18" s="171"/>
      <c r="N18" s="171"/>
      <c r="O18" s="171"/>
      <c r="P18" s="172"/>
    </row>
    <row r="19" spans="1:16" ht="22.5" customHeight="1">
      <c r="A19" s="207" t="s">
        <v>15</v>
      </c>
      <c r="B19" s="208"/>
      <c r="C19" s="208"/>
      <c r="D19" s="170"/>
      <c r="E19" s="170"/>
      <c r="F19" s="170"/>
      <c r="G19" s="170"/>
      <c r="H19" s="170"/>
      <c r="I19" s="175">
        <v>39</v>
      </c>
      <c r="J19" s="171"/>
      <c r="K19" s="171"/>
      <c r="L19" s="171"/>
      <c r="M19" s="171"/>
      <c r="N19" s="171"/>
      <c r="O19" s="171"/>
      <c r="P19" s="172"/>
    </row>
    <row r="20" spans="1:16" ht="22.5" customHeight="1">
      <c r="A20" s="207" t="s">
        <v>16</v>
      </c>
      <c r="B20" s="208"/>
      <c r="C20" s="208"/>
      <c r="D20" s="170"/>
      <c r="E20" s="170"/>
      <c r="F20" s="170"/>
      <c r="G20" s="170"/>
      <c r="H20" s="170"/>
      <c r="I20" s="175">
        <v>84</v>
      </c>
      <c r="J20" s="171"/>
      <c r="K20" s="171"/>
      <c r="L20" s="171"/>
      <c r="M20" s="171"/>
      <c r="N20" s="171"/>
      <c r="O20" s="171"/>
      <c r="P20" s="172"/>
    </row>
    <row r="21" spans="1:16" ht="22.5" customHeight="1">
      <c r="A21" s="207" t="s">
        <v>17</v>
      </c>
      <c r="B21" s="208"/>
      <c r="C21" s="208"/>
      <c r="D21" s="170"/>
      <c r="E21" s="170"/>
      <c r="F21" s="170"/>
      <c r="G21" s="170"/>
      <c r="H21" s="170"/>
      <c r="I21" s="175">
        <v>96</v>
      </c>
      <c r="J21" s="171"/>
      <c r="K21" s="171"/>
      <c r="L21" s="171"/>
      <c r="M21" s="171"/>
      <c r="N21" s="171"/>
      <c r="O21" s="171"/>
      <c r="P21" s="172"/>
    </row>
    <row r="22" spans="1:16" ht="22.5" customHeight="1">
      <c r="A22" s="207" t="s">
        <v>18</v>
      </c>
      <c r="B22" s="208"/>
      <c r="C22" s="208"/>
      <c r="D22" s="170"/>
      <c r="E22" s="170"/>
      <c r="F22" s="170"/>
      <c r="G22" s="170"/>
      <c r="H22" s="170"/>
      <c r="I22" s="175">
        <v>80</v>
      </c>
      <c r="J22" s="171"/>
      <c r="K22" s="171"/>
      <c r="L22" s="171"/>
      <c r="M22" s="171"/>
      <c r="N22" s="171"/>
      <c r="O22" s="171"/>
      <c r="P22" s="172"/>
    </row>
    <row r="23" spans="1:16">
      <c r="A23" s="173"/>
      <c r="B23" s="170"/>
      <c r="C23" s="170"/>
      <c r="D23" s="170"/>
      <c r="E23" s="170"/>
      <c r="F23" s="170"/>
      <c r="G23" s="170"/>
      <c r="H23" s="170"/>
      <c r="I23" s="176"/>
      <c r="J23" s="171"/>
      <c r="K23" s="171"/>
      <c r="L23" s="171"/>
      <c r="M23" s="171"/>
      <c r="N23" s="171"/>
      <c r="O23" s="171"/>
      <c r="P23" s="172"/>
    </row>
    <row r="24" spans="1:16">
      <c r="A24" s="150"/>
      <c r="B24" s="151"/>
      <c r="C24" s="151"/>
      <c r="D24" s="151"/>
      <c r="E24" s="151"/>
      <c r="F24" s="151"/>
      <c r="G24" s="151"/>
      <c r="H24" s="151"/>
      <c r="I24" s="151"/>
      <c r="J24" s="144"/>
      <c r="K24" s="144"/>
      <c r="L24" s="144"/>
      <c r="M24" s="144"/>
      <c r="N24" s="144"/>
      <c r="O24" s="144"/>
      <c r="P24" s="145"/>
    </row>
    <row r="25" spans="1:16">
      <c r="A25" s="150"/>
      <c r="B25" s="151"/>
      <c r="C25" s="151"/>
      <c r="D25" s="151"/>
      <c r="E25" s="151"/>
      <c r="F25" s="151"/>
      <c r="G25" s="151"/>
      <c r="H25" s="151"/>
      <c r="I25" s="151"/>
      <c r="J25" s="151"/>
      <c r="K25" s="151"/>
      <c r="L25" s="151"/>
      <c r="M25" s="151"/>
      <c r="N25" s="151"/>
      <c r="O25" s="151"/>
      <c r="P25" s="152"/>
    </row>
    <row r="26" spans="1:16">
      <c r="A26" s="150"/>
      <c r="B26" s="151"/>
      <c r="C26" s="151"/>
      <c r="D26" s="151"/>
      <c r="E26" s="151"/>
      <c r="F26" s="151"/>
      <c r="G26" s="151"/>
      <c r="H26" s="151"/>
      <c r="I26" s="151"/>
      <c r="J26" s="151"/>
      <c r="K26" s="151"/>
      <c r="L26" s="151"/>
      <c r="M26" s="151"/>
      <c r="N26" s="151"/>
      <c r="O26" s="151"/>
      <c r="P26" s="152"/>
    </row>
    <row r="27" spans="1:16">
      <c r="A27" s="196" t="s">
        <v>1128</v>
      </c>
      <c r="B27" s="197"/>
      <c r="C27" s="197"/>
      <c r="D27" s="197"/>
      <c r="E27" s="197"/>
      <c r="F27" s="197"/>
      <c r="G27" s="197"/>
      <c r="H27" s="197"/>
      <c r="I27" s="197"/>
      <c r="J27" s="197"/>
      <c r="K27" s="197"/>
      <c r="L27" s="197"/>
      <c r="M27" s="197"/>
      <c r="N27" s="197"/>
      <c r="O27" s="197"/>
      <c r="P27" s="198"/>
    </row>
    <row r="28" spans="1:16" ht="15.75" thickBot="1">
      <c r="A28" s="199"/>
      <c r="B28" s="200"/>
      <c r="C28" s="200"/>
      <c r="D28" s="200"/>
      <c r="E28" s="200"/>
      <c r="F28" s="200"/>
      <c r="G28" s="200"/>
      <c r="H28" s="200"/>
      <c r="I28" s="200"/>
      <c r="J28" s="200"/>
      <c r="K28" s="200"/>
      <c r="L28" s="200"/>
      <c r="M28" s="200"/>
      <c r="N28" s="200"/>
      <c r="O28" s="200"/>
      <c r="P28" s="201"/>
    </row>
    <row r="32" spans="1:16" ht="23.25">
      <c r="A32" s="191" t="s">
        <v>1129</v>
      </c>
      <c r="B32" s="192"/>
      <c r="C32" s="192"/>
      <c r="D32" s="192"/>
      <c r="E32" s="192"/>
      <c r="F32" s="192"/>
      <c r="G32" s="192"/>
      <c r="H32" s="192"/>
      <c r="I32" s="192"/>
      <c r="J32" s="192"/>
      <c r="K32" s="192"/>
      <c r="L32" s="192"/>
      <c r="M32" s="192"/>
      <c r="N32" s="192"/>
      <c r="O32" s="192"/>
      <c r="P32" s="192"/>
    </row>
    <row r="35" spans="1:16" ht="51" customHeight="1">
      <c r="A35" s="187" t="s">
        <v>1130</v>
      </c>
      <c r="B35" s="188"/>
      <c r="C35" s="188"/>
      <c r="D35" s="188"/>
      <c r="E35" s="188"/>
      <c r="F35" s="188"/>
      <c r="G35" s="188"/>
      <c r="H35" s="188"/>
      <c r="I35" s="188"/>
      <c r="J35" s="188"/>
      <c r="K35" s="188"/>
      <c r="L35" s="188"/>
      <c r="M35" s="188"/>
      <c r="N35" s="188"/>
      <c r="O35" s="188"/>
      <c r="P35" s="188"/>
    </row>
    <row r="36" spans="1:16">
      <c r="A36" s="188"/>
      <c r="B36" s="188"/>
      <c r="C36" s="188"/>
      <c r="D36" s="188"/>
      <c r="E36" s="188"/>
      <c r="F36" s="188"/>
      <c r="G36" s="188"/>
      <c r="H36" s="188"/>
      <c r="I36" s="188"/>
      <c r="J36" s="188"/>
      <c r="K36" s="188"/>
      <c r="L36" s="188"/>
      <c r="M36" s="188"/>
      <c r="N36" s="188"/>
      <c r="O36" s="188"/>
      <c r="P36" s="188"/>
    </row>
    <row r="37" spans="1:16">
      <c r="A37" s="194" t="s">
        <v>1131</v>
      </c>
      <c r="B37" s="193"/>
      <c r="C37" s="193"/>
      <c r="D37" s="193"/>
      <c r="E37" s="193"/>
      <c r="F37" s="193"/>
      <c r="G37" s="193"/>
      <c r="H37" s="193"/>
      <c r="I37" s="193"/>
      <c r="J37" s="193"/>
      <c r="K37" s="193"/>
      <c r="L37" s="193"/>
      <c r="M37" s="193"/>
      <c r="N37" s="193"/>
      <c r="O37" s="193"/>
      <c r="P37" s="193"/>
    </row>
    <row r="38" spans="1:16">
      <c r="A38" s="193"/>
      <c r="B38" s="193"/>
      <c r="C38" s="193"/>
      <c r="D38" s="193"/>
      <c r="E38" s="193"/>
      <c r="F38" s="193"/>
      <c r="G38" s="193"/>
      <c r="H38" s="193"/>
      <c r="I38" s="193"/>
      <c r="J38" s="193"/>
      <c r="K38" s="193"/>
      <c r="L38" s="193"/>
      <c r="M38" s="193"/>
      <c r="N38" s="193"/>
      <c r="O38" s="193"/>
      <c r="P38" s="193"/>
    </row>
    <row r="39" spans="1:16">
      <c r="A39" s="193"/>
      <c r="B39" s="193"/>
      <c r="C39" s="193"/>
      <c r="D39" s="193"/>
      <c r="E39" s="193"/>
      <c r="F39" s="193"/>
      <c r="G39" s="193"/>
      <c r="H39" s="193"/>
      <c r="I39" s="193"/>
      <c r="J39" s="193"/>
      <c r="K39" s="193"/>
      <c r="L39" s="193"/>
      <c r="M39" s="193"/>
      <c r="N39" s="193"/>
      <c r="O39" s="193"/>
      <c r="P39" s="193"/>
    </row>
    <row r="40" spans="1:16">
      <c r="A40" s="195" t="s">
        <v>1132</v>
      </c>
      <c r="B40" s="195"/>
      <c r="C40" s="195"/>
      <c r="D40" s="195"/>
      <c r="E40" s="195"/>
      <c r="F40" s="195"/>
      <c r="G40" s="195"/>
      <c r="H40" s="195"/>
      <c r="I40" s="195"/>
      <c r="J40" s="195"/>
      <c r="K40" s="195"/>
      <c r="L40" s="195"/>
      <c r="M40" s="195"/>
      <c r="N40" s="195"/>
      <c r="O40" s="195"/>
      <c r="P40" s="195"/>
    </row>
    <row r="41" spans="1:16">
      <c r="A41" s="195"/>
      <c r="B41" s="195"/>
      <c r="C41" s="195"/>
      <c r="D41" s="195"/>
      <c r="E41" s="195"/>
      <c r="F41" s="195"/>
      <c r="G41" s="195"/>
      <c r="H41" s="195"/>
      <c r="I41" s="195"/>
      <c r="J41" s="195"/>
      <c r="K41" s="195"/>
      <c r="L41" s="195"/>
      <c r="M41" s="195"/>
      <c r="N41" s="195"/>
      <c r="O41" s="195"/>
      <c r="P41" s="195"/>
    </row>
    <row r="42" spans="1:16">
      <c r="A42" s="195"/>
      <c r="B42" s="195"/>
      <c r="C42" s="195"/>
      <c r="D42" s="195"/>
      <c r="E42" s="195"/>
      <c r="F42" s="195"/>
      <c r="G42" s="195"/>
      <c r="H42" s="195"/>
      <c r="I42" s="195"/>
      <c r="J42" s="195"/>
      <c r="K42" s="195"/>
      <c r="L42" s="195"/>
      <c r="M42" s="195"/>
      <c r="N42" s="195"/>
      <c r="O42" s="195"/>
      <c r="P42" s="195"/>
    </row>
    <row r="43" spans="1:16" ht="39.950000000000003" customHeight="1">
      <c r="A43" s="189" t="s">
        <v>1133</v>
      </c>
      <c r="B43" s="190"/>
      <c r="C43" s="190"/>
      <c r="D43" s="190"/>
      <c r="E43" s="190"/>
      <c r="F43" s="190"/>
      <c r="G43" s="190"/>
      <c r="H43" s="190"/>
      <c r="I43" s="190"/>
      <c r="J43" s="190"/>
      <c r="K43" s="190"/>
      <c r="L43" s="190"/>
      <c r="M43" s="190"/>
      <c r="N43" s="190"/>
      <c r="O43" s="190"/>
      <c r="P43" s="190"/>
    </row>
    <row r="45" spans="1:16" ht="51" customHeight="1">
      <c r="A45" s="187"/>
      <c r="B45" s="188"/>
      <c r="C45" s="188"/>
      <c r="D45" s="188"/>
      <c r="E45" s="188"/>
      <c r="F45" s="188"/>
      <c r="G45" s="188"/>
      <c r="H45" s="188"/>
      <c r="I45" s="188"/>
      <c r="J45" s="188"/>
      <c r="K45" s="188"/>
      <c r="L45" s="188"/>
      <c r="M45" s="188"/>
      <c r="N45" s="188"/>
      <c r="O45" s="188"/>
      <c r="P45" s="188"/>
    </row>
    <row r="46" spans="1:16">
      <c r="A46" s="188"/>
      <c r="B46" s="188"/>
      <c r="C46" s="188"/>
      <c r="D46" s="188"/>
      <c r="E46" s="188"/>
      <c r="F46" s="188"/>
      <c r="G46" s="188"/>
      <c r="H46" s="188"/>
      <c r="I46" s="188"/>
      <c r="J46" s="188"/>
      <c r="K46" s="188"/>
      <c r="L46" s="188"/>
      <c r="M46" s="188"/>
      <c r="N46" s="188"/>
      <c r="O46" s="188"/>
      <c r="P46" s="188"/>
    </row>
    <row r="47" spans="1:16">
      <c r="A47" s="193"/>
      <c r="B47" s="193"/>
      <c r="C47" s="193"/>
      <c r="D47" s="193"/>
      <c r="E47" s="193"/>
      <c r="F47" s="193"/>
      <c r="G47" s="193"/>
      <c r="H47" s="193"/>
      <c r="I47" s="193"/>
      <c r="J47" s="193"/>
      <c r="K47" s="193"/>
      <c r="L47" s="193"/>
      <c r="M47" s="193"/>
      <c r="N47" s="193"/>
      <c r="O47" s="193"/>
      <c r="P47" s="193"/>
    </row>
    <row r="48" spans="1:16">
      <c r="A48" s="193"/>
      <c r="B48" s="193"/>
      <c r="C48" s="193"/>
      <c r="D48" s="193"/>
      <c r="E48" s="193"/>
      <c r="F48" s="193"/>
      <c r="G48" s="193"/>
      <c r="H48" s="193"/>
      <c r="I48" s="193"/>
      <c r="J48" s="193"/>
      <c r="K48" s="193"/>
      <c r="L48" s="193"/>
      <c r="M48" s="193"/>
      <c r="N48" s="193"/>
      <c r="O48" s="193"/>
      <c r="P48" s="193"/>
    </row>
    <row r="49" spans="1:16">
      <c r="A49" s="193"/>
      <c r="B49" s="193"/>
      <c r="C49" s="193"/>
      <c r="D49" s="193"/>
      <c r="E49" s="193"/>
      <c r="F49" s="193"/>
      <c r="G49" s="193"/>
      <c r="H49" s="193"/>
      <c r="I49" s="193"/>
      <c r="J49" s="193"/>
      <c r="K49" s="193"/>
      <c r="L49" s="193"/>
      <c r="M49" s="193"/>
      <c r="N49" s="193"/>
      <c r="O49" s="193"/>
      <c r="P49" s="193"/>
    </row>
    <row r="66" spans="1:16" ht="23.25">
      <c r="A66" s="187"/>
      <c r="B66" s="188"/>
      <c r="C66" s="188"/>
      <c r="D66" s="188"/>
      <c r="E66" s="188"/>
      <c r="F66" s="188"/>
      <c r="G66" s="188"/>
      <c r="H66" s="188"/>
      <c r="I66" s="188"/>
      <c r="J66" s="188"/>
      <c r="K66" s="188"/>
      <c r="L66" s="188"/>
      <c r="M66" s="188"/>
      <c r="N66" s="188"/>
      <c r="O66" s="188"/>
      <c r="P66" s="188"/>
    </row>
  </sheetData>
  <sheetProtection algorithmName="SHA-512" hashValue="LqKix7mc5UsRaFut8xa9H+djX8BY1cvOCeiPDwE/rFiFx1+Kev5v9IDV6BFgY1JjdL1MaqJcHHWMlFJpKrSBIQ==" saltValue="50GV2YWcuPs9kvN+TQRXew==" spinCount="100000" sheet="1" objects="1" scenarios="1"/>
  <mergeCells count="26">
    <mergeCell ref="A6:P12"/>
    <mergeCell ref="F1:P1"/>
    <mergeCell ref="F2:P2"/>
    <mergeCell ref="F3:P3"/>
    <mergeCell ref="A4:P4"/>
    <mergeCell ref="A5:P5"/>
    <mergeCell ref="A27:P28"/>
    <mergeCell ref="A13:P13"/>
    <mergeCell ref="A14:H14"/>
    <mergeCell ref="J14:P14"/>
    <mergeCell ref="A15:C15"/>
    <mergeCell ref="A16:C16"/>
    <mergeCell ref="A17:C17"/>
    <mergeCell ref="A18:C18"/>
    <mergeCell ref="A19:C19"/>
    <mergeCell ref="A20:C20"/>
    <mergeCell ref="A21:C21"/>
    <mergeCell ref="A22:C22"/>
    <mergeCell ref="A66:P66"/>
    <mergeCell ref="A43:P43"/>
    <mergeCell ref="A32:P32"/>
    <mergeCell ref="A35:P36"/>
    <mergeCell ref="A45:P46"/>
    <mergeCell ref="A47:P49"/>
    <mergeCell ref="A37:P39"/>
    <mergeCell ref="A40:P42"/>
  </mergeCells>
  <hyperlinks>
    <hyperlink ref="A40" location="'Priorities for Improvement'!A1" display=" To view other priorities for improvements, click here." xr:uid="{1A875E93-8828-4637-A8E5-D64A160ABBF0}"/>
    <hyperlink ref="A43:P43" location="'Comments &amp; Best Practices'!A6" display="To view your suppliers' comments about your Best Practices, click here." xr:uid="{F3634F87-68C3-47FD-A942-DEED0F07D2BD}"/>
  </hyperlinks>
  <pageMargins left="0.7" right="0.7" top="0.75" bottom="0.75" header="0.3" footer="0.3"/>
  <pageSetup fitToHeight="0" orientation="portrait" r:id="rId1"/>
  <headerFooter>
    <oddFooter>&amp;C&amp;"-,Bold"&amp;K74993DCopyright 2023 Better Buying™ * info@betterbuying * www.betterbuying.org</oddFooter>
  </headerFooter>
  <drawing r:id="rId2"/>
</worksheet>
</file>

<file path=xl/worksheets/sheet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R589"/>
  <sheetViews>
    <sheetView zoomScaleNormal="100" workbookViewId="0">
      <selection activeCell="C16" sqref="C16"/>
    </sheetView>
  </sheetViews>
  <sheetFormatPr defaultColWidth="8.5703125" defaultRowHeight="15"/>
  <cols>
    <col min="1" max="1" width="17.42578125" style="1" bestFit="1" customWidth="1"/>
    <col min="2" max="2" width="8.5703125" style="1"/>
    <col min="3" max="3" width="14.5703125" style="1" customWidth="1"/>
    <col min="4" max="4" width="3.42578125" style="1" customWidth="1"/>
    <col min="5" max="5" width="6" style="2" customWidth="1"/>
    <col min="6" max="9" width="6" style="1" customWidth="1"/>
    <col min="10" max="11" width="6.42578125" style="1" customWidth="1"/>
    <col min="12" max="12" width="6.5703125" style="1" customWidth="1"/>
    <col min="13" max="13" width="6" style="1" customWidth="1"/>
    <col min="14" max="16" width="6.5703125" style="1" customWidth="1"/>
    <col min="17" max="17" width="4.5703125" style="2" customWidth="1"/>
    <col min="18" max="16384" width="8.5703125" style="2"/>
  </cols>
  <sheetData>
    <row r="1" spans="1:18" ht="45">
      <c r="A1" s="7" t="s">
        <v>297</v>
      </c>
      <c r="B1" s="8"/>
      <c r="C1" s="9"/>
      <c r="D1" s="9"/>
      <c r="E1" s="9"/>
      <c r="F1" s="9"/>
      <c r="G1" s="9"/>
      <c r="H1" s="9"/>
      <c r="I1" s="9"/>
      <c r="J1" s="9"/>
      <c r="K1" s="9"/>
      <c r="L1" s="9"/>
      <c r="M1" s="9"/>
      <c r="N1" s="9"/>
      <c r="O1" s="9"/>
      <c r="P1" s="9"/>
    </row>
    <row r="2" spans="1:18" ht="44.25">
      <c r="A2" s="10" t="s">
        <v>298</v>
      </c>
      <c r="B2" s="8"/>
      <c r="C2" s="9"/>
      <c r="D2" s="9"/>
      <c r="E2" s="9"/>
      <c r="F2" s="9"/>
      <c r="G2" s="9"/>
      <c r="H2" s="9"/>
      <c r="I2" s="9"/>
      <c r="J2" s="9"/>
      <c r="K2" s="9"/>
      <c r="L2" s="9"/>
      <c r="M2" s="9"/>
      <c r="N2" s="9"/>
      <c r="O2" s="9"/>
      <c r="P2" s="9"/>
    </row>
    <row r="3" spans="1:18" ht="44.25">
      <c r="A3" s="10">
        <f>rDate</f>
        <v>2023</v>
      </c>
      <c r="B3" s="8"/>
      <c r="C3" s="9"/>
      <c r="D3" s="9"/>
      <c r="E3" s="9"/>
      <c r="F3" s="9"/>
      <c r="G3" s="9"/>
      <c r="H3" s="9"/>
      <c r="I3" s="9"/>
      <c r="J3" s="9"/>
      <c r="K3" s="9"/>
      <c r="L3" s="9"/>
      <c r="M3" s="9"/>
      <c r="N3" s="9"/>
      <c r="O3" s="9"/>
      <c r="P3" s="9"/>
    </row>
    <row r="5" spans="1:18">
      <c r="A5" s="305" t="s">
        <v>299</v>
      </c>
      <c r="B5" s="306"/>
      <c r="C5" s="313" t="s">
        <v>680</v>
      </c>
      <c r="D5" s="314"/>
      <c r="G5" s="69" t="s">
        <v>300</v>
      </c>
    </row>
    <row r="6" spans="1:18">
      <c r="A6" s="305"/>
      <c r="B6" s="306"/>
      <c r="C6" s="315"/>
      <c r="D6" s="316"/>
      <c r="G6" s="69" t="s">
        <v>301</v>
      </c>
    </row>
    <row r="7" spans="1:18">
      <c r="B7" s="13" t="s">
        <v>302</v>
      </c>
      <c r="C7" s="323" t="s">
        <v>679</v>
      </c>
      <c r="D7" s="324"/>
      <c r="F7" s="2"/>
      <c r="G7" s="2"/>
      <c r="H7" s="2"/>
      <c r="I7" s="2"/>
      <c r="J7" s="2"/>
      <c r="K7" s="2"/>
      <c r="L7" s="2"/>
      <c r="M7" s="2"/>
      <c r="N7" s="2"/>
      <c r="O7" s="2"/>
      <c r="P7" s="2"/>
    </row>
    <row r="8" spans="1:18" ht="14.85" customHeight="1">
      <c r="B8" s="13" t="s">
        <v>303</v>
      </c>
      <c r="C8" s="323" t="s">
        <v>678</v>
      </c>
      <c r="D8" s="318"/>
      <c r="K8" s="275" t="s">
        <v>304</v>
      </c>
      <c r="L8" s="275"/>
      <c r="M8" s="275"/>
      <c r="N8" s="275"/>
      <c r="O8" s="275"/>
      <c r="R8" s="24" t="s">
        <v>305</v>
      </c>
    </row>
    <row r="9" spans="1:18">
      <c r="B9" s="13" t="s">
        <v>306</v>
      </c>
      <c r="C9" s="317">
        <v>2023</v>
      </c>
      <c r="D9" s="318"/>
      <c r="J9" s="11"/>
      <c r="K9" s="275"/>
      <c r="L9" s="275"/>
      <c r="M9" s="275"/>
      <c r="N9" s="275"/>
      <c r="O9" s="275"/>
      <c r="R9" s="24" t="s">
        <v>307</v>
      </c>
    </row>
    <row r="10" spans="1:18">
      <c r="B10" s="13" t="s">
        <v>308</v>
      </c>
      <c r="C10" s="319">
        <v>0.81200000000000006</v>
      </c>
      <c r="D10" s="320"/>
      <c r="G10" s="276" t="s">
        <v>309</v>
      </c>
      <c r="H10" s="276"/>
      <c r="I10" s="276"/>
      <c r="J10" s="276"/>
      <c r="K10" s="4">
        <v>1</v>
      </c>
      <c r="L10" s="5">
        <v>2</v>
      </c>
      <c r="M10" s="4">
        <v>3</v>
      </c>
      <c r="N10" s="4">
        <v>4</v>
      </c>
      <c r="O10" s="4">
        <v>5</v>
      </c>
      <c r="R10" s="24" t="s">
        <v>310</v>
      </c>
    </row>
    <row r="11" spans="1:18">
      <c r="G11" s="277" t="s">
        <v>311</v>
      </c>
      <c r="H11" s="278"/>
      <c r="I11" s="278"/>
      <c r="J11" s="279"/>
      <c r="K11" s="87">
        <v>68.239999999999995</v>
      </c>
      <c r="L11" s="87">
        <v>68.959999999999994</v>
      </c>
      <c r="M11" s="87">
        <v>64.14</v>
      </c>
      <c r="N11" s="87">
        <v>65.260000000000005</v>
      </c>
      <c r="O11" s="87">
        <v>65.819999999999993</v>
      </c>
      <c r="R11" s="24" t="s">
        <v>312</v>
      </c>
    </row>
    <row r="12" spans="1:18">
      <c r="G12" s="277" t="s">
        <v>313</v>
      </c>
      <c r="H12" s="278"/>
      <c r="I12" s="278"/>
      <c r="J12" s="279"/>
      <c r="K12" s="87">
        <v>59.32</v>
      </c>
      <c r="L12" s="87">
        <v>58.9</v>
      </c>
      <c r="M12" s="87">
        <v>57.42</v>
      </c>
      <c r="N12" s="87">
        <v>56.1</v>
      </c>
      <c r="O12" s="87">
        <v>58.64</v>
      </c>
      <c r="R12" s="24" t="s">
        <v>314</v>
      </c>
    </row>
    <row r="13" spans="1:18">
      <c r="G13" s="277" t="s">
        <v>13</v>
      </c>
      <c r="H13" s="278"/>
      <c r="I13" s="278"/>
      <c r="J13" s="279"/>
      <c r="K13" s="87">
        <v>76.37</v>
      </c>
      <c r="L13" s="87">
        <v>79.03</v>
      </c>
      <c r="M13" s="87">
        <v>69.540000000000006</v>
      </c>
      <c r="N13" s="87">
        <v>70.599999999999994</v>
      </c>
      <c r="O13" s="87">
        <v>68.260000000000005</v>
      </c>
      <c r="R13" s="24" t="s">
        <v>315</v>
      </c>
    </row>
    <row r="14" spans="1:18">
      <c r="C14" s="1" t="s">
        <v>316</v>
      </c>
      <c r="G14" s="277" t="s">
        <v>317</v>
      </c>
      <c r="H14" s="278"/>
      <c r="I14" s="278"/>
      <c r="J14" s="279"/>
      <c r="K14" s="87">
        <v>75.97</v>
      </c>
      <c r="L14" s="87">
        <v>76.77</v>
      </c>
      <c r="M14" s="87">
        <v>68.650000000000006</v>
      </c>
      <c r="N14" s="87">
        <v>72.94</v>
      </c>
      <c r="O14" s="87">
        <v>75.5</v>
      </c>
      <c r="R14" s="24" t="s">
        <v>318</v>
      </c>
    </row>
    <row r="15" spans="1:18">
      <c r="C15" s="63" t="s">
        <v>1158</v>
      </c>
      <c r="G15" s="307" t="s">
        <v>15</v>
      </c>
      <c r="H15" s="308"/>
      <c r="I15" s="308"/>
      <c r="J15" s="309"/>
      <c r="K15" s="87">
        <v>27.79</v>
      </c>
      <c r="L15" s="87">
        <v>27.8</v>
      </c>
      <c r="M15" s="87">
        <v>26.25</v>
      </c>
      <c r="N15" s="87">
        <v>27.06</v>
      </c>
      <c r="O15" s="87">
        <v>27.98</v>
      </c>
    </row>
    <row r="16" spans="1:18">
      <c r="G16" s="277" t="s">
        <v>16</v>
      </c>
      <c r="H16" s="278"/>
      <c r="I16" s="278"/>
      <c r="J16" s="279"/>
      <c r="K16" s="87">
        <v>74.67</v>
      </c>
      <c r="L16" s="87">
        <v>76.05</v>
      </c>
      <c r="M16" s="87">
        <v>67.78</v>
      </c>
      <c r="N16" s="87">
        <v>68.900000000000006</v>
      </c>
      <c r="O16" s="87">
        <v>61.28</v>
      </c>
      <c r="R16" s="24" t="s">
        <v>319</v>
      </c>
    </row>
    <row r="17" spans="1:16">
      <c r="C17" s="1" t="s">
        <v>320</v>
      </c>
      <c r="G17" s="310" t="s">
        <v>321</v>
      </c>
      <c r="H17" s="311"/>
      <c r="I17" s="311"/>
      <c r="J17" s="312"/>
      <c r="K17" s="87">
        <v>91.33</v>
      </c>
      <c r="L17" s="87">
        <v>91.58</v>
      </c>
      <c r="M17" s="87">
        <v>90.03</v>
      </c>
      <c r="N17" s="87">
        <v>89.95</v>
      </c>
      <c r="O17" s="87">
        <v>94.33</v>
      </c>
    </row>
    <row r="18" spans="1:16">
      <c r="C18" s="1" t="s">
        <v>322</v>
      </c>
      <c r="G18" s="310" t="s">
        <v>18</v>
      </c>
      <c r="H18" s="311"/>
      <c r="I18" s="311"/>
      <c r="J18" s="312"/>
      <c r="K18" s="87">
        <v>71.8</v>
      </c>
      <c r="L18" s="87">
        <v>73.14</v>
      </c>
      <c r="M18" s="87">
        <v>69.150000000000006</v>
      </c>
      <c r="N18" s="87">
        <v>70.430000000000007</v>
      </c>
      <c r="O18" s="87">
        <v>73.2</v>
      </c>
    </row>
    <row r="19" spans="1:16">
      <c r="A19" s="73" t="s">
        <v>311</v>
      </c>
      <c r="B19" s="3"/>
      <c r="C19" s="30">
        <v>75</v>
      </c>
      <c r="G19" s="73"/>
      <c r="H19" s="3"/>
      <c r="I19" s="3"/>
      <c r="J19" s="74" t="s">
        <v>323</v>
      </c>
      <c r="K19" s="88">
        <v>828</v>
      </c>
      <c r="L19" s="89">
        <v>582</v>
      </c>
      <c r="M19" s="89">
        <v>443</v>
      </c>
      <c r="N19" s="89">
        <v>335</v>
      </c>
      <c r="O19" s="89">
        <v>357</v>
      </c>
    </row>
    <row r="20" spans="1:16">
      <c r="A20" s="73" t="s">
        <v>313</v>
      </c>
      <c r="B20" s="3"/>
      <c r="C20" s="30">
        <v>73</v>
      </c>
    </row>
    <row r="21" spans="1:16">
      <c r="A21" s="73" t="s">
        <v>13</v>
      </c>
      <c r="B21" s="3"/>
      <c r="C21" s="30">
        <v>76</v>
      </c>
      <c r="G21" s="6" t="s">
        <v>324</v>
      </c>
      <c r="H21" s="6"/>
      <c r="I21" s="6"/>
    </row>
    <row r="22" spans="1:16">
      <c r="A22" s="73" t="s">
        <v>317</v>
      </c>
      <c r="B22" s="3"/>
      <c r="C22" s="30">
        <v>78</v>
      </c>
      <c r="D22" s="17"/>
      <c r="G22" s="83" t="s">
        <v>325</v>
      </c>
      <c r="H22" s="6"/>
      <c r="I22" s="6"/>
    </row>
    <row r="23" spans="1:16">
      <c r="A23" s="75" t="s">
        <v>15</v>
      </c>
      <c r="B23" s="16"/>
      <c r="C23" s="30">
        <v>43</v>
      </c>
      <c r="G23" s="84" t="s">
        <v>326</v>
      </c>
      <c r="H23" s="65"/>
      <c r="I23" s="65"/>
    </row>
    <row r="24" spans="1:16">
      <c r="A24" s="73" t="s">
        <v>16</v>
      </c>
      <c r="B24" s="3"/>
      <c r="C24" s="30">
        <v>86</v>
      </c>
      <c r="D24" s="18"/>
      <c r="G24" s="65" t="s">
        <v>327</v>
      </c>
      <c r="H24" s="65"/>
      <c r="I24" s="65"/>
    </row>
    <row r="25" spans="1:16">
      <c r="A25" s="76" t="s">
        <v>321</v>
      </c>
      <c r="B25" s="15"/>
      <c r="C25" s="30">
        <v>98</v>
      </c>
      <c r="D25" s="18"/>
      <c r="G25" s="65" t="s">
        <v>328</v>
      </c>
      <c r="H25" s="65"/>
      <c r="I25" s="65"/>
    </row>
    <row r="26" spans="1:16">
      <c r="A26" s="76" t="s">
        <v>18</v>
      </c>
      <c r="B26" s="15"/>
      <c r="C26" s="30">
        <v>63</v>
      </c>
    </row>
    <row r="27" spans="1:16">
      <c r="A27" s="3"/>
      <c r="B27" s="74" t="s">
        <v>323</v>
      </c>
      <c r="C27" s="30">
        <v>50</v>
      </c>
      <c r="F27" s="2"/>
      <c r="G27" s="2"/>
      <c r="H27" s="2"/>
      <c r="I27" s="2"/>
      <c r="J27" s="2"/>
      <c r="K27" s="2"/>
      <c r="L27" s="2"/>
      <c r="M27" s="2"/>
      <c r="N27" s="2"/>
      <c r="O27" s="2"/>
      <c r="P27" s="2"/>
    </row>
    <row r="28" spans="1:16">
      <c r="B28" s="13" t="s">
        <v>329</v>
      </c>
      <c r="C28" s="30">
        <v>46</v>
      </c>
    </row>
    <row r="29" spans="1:16">
      <c r="A29" s="325" t="s">
        <v>330</v>
      </c>
      <c r="B29" s="326"/>
      <c r="C29" s="68" t="d">
        <v>2023-05-31</v>
      </c>
      <c r="G29" s="20" t="s">
        <v>331</v>
      </c>
      <c r="H29" s="286" t="s">
        <v>332</v>
      </c>
      <c r="I29" s="286"/>
      <c r="J29" s="19">
        <v>1</v>
      </c>
      <c r="K29" s="19">
        <v>2</v>
      </c>
      <c r="L29" s="19">
        <v>3</v>
      </c>
      <c r="M29" s="19">
        <v>4</v>
      </c>
      <c r="N29" s="19">
        <v>5</v>
      </c>
      <c r="O29" s="19">
        <v>6</v>
      </c>
      <c r="P29" s="19">
        <v>7</v>
      </c>
    </row>
    <row r="30" spans="1:16">
      <c r="A30" s="325" t="s">
        <v>333</v>
      </c>
      <c r="B30" s="326"/>
      <c r="C30" s="68" t="d">
        <v>2023-06-16</v>
      </c>
      <c r="G30" s="32">
        <v>0</v>
      </c>
      <c r="H30" s="321" t="s">
        <v>676</v>
      </c>
      <c r="I30" s="322"/>
      <c r="J30" s="21"/>
      <c r="K30" s="21"/>
      <c r="L30" s="21"/>
      <c r="M30" s="21"/>
      <c r="N30" s="21"/>
      <c r="O30" s="21"/>
      <c r="P30" s="21"/>
    </row>
    <row r="31" spans="1:16">
      <c r="G31" s="80">
        <v>1</v>
      </c>
      <c r="H31" s="287" t="s">
        <v>677</v>
      </c>
      <c r="I31" s="288"/>
      <c r="J31" s="21"/>
      <c r="K31" s="21"/>
      <c r="L31" s="21"/>
      <c r="M31" s="21"/>
      <c r="N31" s="21"/>
      <c r="O31" s="21"/>
      <c r="P31" s="21"/>
    </row>
    <row r="32" spans="1:16">
      <c r="G32" s="33">
        <v>2</v>
      </c>
      <c r="H32" s="289" t="s">
        <v>675</v>
      </c>
      <c r="I32" s="290"/>
      <c r="J32" s="21"/>
      <c r="K32" s="21"/>
      <c r="L32" s="21"/>
      <c r="M32" s="21"/>
      <c r="N32" s="21"/>
      <c r="O32" s="21"/>
      <c r="P32" s="21"/>
    </row>
    <row r="33" spans="1:18">
      <c r="G33" s="34">
        <v>3</v>
      </c>
      <c r="H33" s="291" t="s">
        <v>674</v>
      </c>
      <c r="I33" s="292"/>
      <c r="J33" s="21"/>
      <c r="K33" s="21"/>
      <c r="L33" s="21"/>
      <c r="M33" s="21"/>
      <c r="N33" s="21"/>
      <c r="O33" s="21"/>
      <c r="P33" s="21"/>
    </row>
    <row r="34" spans="1:18">
      <c r="G34" s="35">
        <v>4</v>
      </c>
      <c r="H34" s="293" t="s">
        <v>669</v>
      </c>
      <c r="I34" s="294"/>
      <c r="J34" s="21"/>
      <c r="K34" s="21"/>
      <c r="L34" s="21"/>
      <c r="M34" s="21"/>
      <c r="N34" s="21"/>
      <c r="O34" s="21"/>
      <c r="P34" s="21"/>
    </row>
    <row r="35" spans="1:18">
      <c r="G35" s="36">
        <v>5</v>
      </c>
      <c r="H35" s="295" t="s">
        <v>670</v>
      </c>
      <c r="I35" s="296"/>
      <c r="J35" s="21"/>
      <c r="K35" s="21"/>
      <c r="L35" s="21"/>
      <c r="M35" s="21"/>
      <c r="N35" s="21"/>
      <c r="O35" s="21"/>
      <c r="P35" s="21"/>
    </row>
    <row r="36" spans="1:18">
      <c r="G36" s="78">
        <v>6</v>
      </c>
      <c r="H36" s="297" t="s">
        <v>671</v>
      </c>
      <c r="I36" s="298"/>
      <c r="J36" s="21"/>
      <c r="K36" s="21"/>
      <c r="L36" s="21"/>
      <c r="M36" s="21"/>
      <c r="N36" s="21"/>
      <c r="O36" s="21"/>
      <c r="P36" s="21"/>
    </row>
    <row r="37" spans="1:18">
      <c r="G37" s="77">
        <v>7</v>
      </c>
      <c r="H37" s="299" t="s">
        <v>672</v>
      </c>
      <c r="I37" s="300"/>
      <c r="J37" s="21"/>
      <c r="K37" s="21"/>
      <c r="L37" s="21"/>
      <c r="M37" s="21"/>
      <c r="N37" s="21"/>
      <c r="O37" s="21"/>
      <c r="P37" s="21"/>
    </row>
    <row r="38" spans="1:18">
      <c r="G38" s="81">
        <v>8</v>
      </c>
      <c r="H38" s="301" t="s">
        <v>334</v>
      </c>
      <c r="I38" s="302"/>
      <c r="J38" s="21"/>
      <c r="K38" s="21"/>
      <c r="L38" s="21"/>
      <c r="M38" s="21"/>
      <c r="N38" s="21"/>
      <c r="O38" s="21"/>
      <c r="P38" s="21"/>
    </row>
    <row r="39" spans="1:18">
      <c r="G39" s="82">
        <v>9</v>
      </c>
      <c r="H39" s="303" t="s">
        <v>335</v>
      </c>
      <c r="I39" s="304"/>
      <c r="J39" s="21"/>
      <c r="K39" s="21"/>
      <c r="L39" s="21"/>
      <c r="M39" s="21"/>
      <c r="N39" s="21"/>
      <c r="O39" s="21"/>
      <c r="P39" s="21"/>
    </row>
    <row r="40" spans="1:18">
      <c r="H40" s="1" t="s">
        <v>336</v>
      </c>
    </row>
    <row r="41" spans="1:18">
      <c r="H41" s="1" t="s">
        <v>337</v>
      </c>
    </row>
    <row r="42" spans="1:18">
      <c r="A42"/>
      <c r="B42"/>
      <c r="C42"/>
      <c r="D42"/>
      <c r="H42" s="1" t="s">
        <v>338</v>
      </c>
    </row>
    <row r="43" spans="1:18">
      <c r="H43" s="1" t="s">
        <v>339</v>
      </c>
    </row>
    <row r="44" spans="1:18">
      <c r="H44" s="1" t="s">
        <v>340</v>
      </c>
    </row>
    <row r="45" spans="1:18">
      <c r="H45" s="1" t="s">
        <v>341</v>
      </c>
    </row>
    <row r="46" spans="1:18">
      <c r="H46" s="1" t="s">
        <v>342</v>
      </c>
    </row>
    <row r="48" spans="1:18">
      <c r="F48" s="2"/>
      <c r="G48" s="23" t="s">
        <v>343</v>
      </c>
      <c r="H48" s="2"/>
      <c r="I48" s="2"/>
      <c r="J48" s="2"/>
      <c r="K48" s="2"/>
      <c r="L48" s="2"/>
      <c r="M48" s="2"/>
      <c r="N48" s="2"/>
      <c r="O48" s="2"/>
      <c r="P48" s="2"/>
      <c r="R48" s="24" t="s">
        <v>344</v>
      </c>
    </row>
    <row r="50" spans="7:16">
      <c r="G50" s="90" t="s">
        <v>345</v>
      </c>
      <c r="H50" s="91"/>
      <c r="I50" s="91"/>
      <c r="J50" s="91"/>
      <c r="K50" s="91"/>
      <c r="L50" s="91"/>
      <c r="M50" s="91"/>
      <c r="N50" s="91"/>
      <c r="O50" s="91"/>
      <c r="P50" s="91"/>
    </row>
    <row r="51" spans="7:16">
      <c r="G51" s="221" t="s">
        <v>346</v>
      </c>
      <c r="H51" s="247"/>
      <c r="I51" s="222"/>
      <c r="J51" s="92">
        <v>0.94399999999999995</v>
      </c>
      <c r="K51" s="91"/>
      <c r="L51" s="91"/>
      <c r="M51" s="91"/>
      <c r="N51" s="91"/>
      <c r="O51" s="91"/>
      <c r="P51" s="91"/>
    </row>
    <row r="52" spans="7:16" ht="14.85" customHeight="1">
      <c r="G52" s="221" t="s">
        <v>347</v>
      </c>
      <c r="H52" s="247"/>
      <c r="I52" s="222"/>
      <c r="J52" s="92">
        <v>5.6000000000000001E-2</v>
      </c>
      <c r="K52" s="91"/>
      <c r="L52" s="91"/>
      <c r="M52" s="91"/>
      <c r="N52" s="91"/>
      <c r="O52" s="91"/>
      <c r="P52" s="91"/>
    </row>
    <row r="53" spans="7:16">
      <c r="G53" s="93"/>
      <c r="H53" s="93"/>
      <c r="I53" s="93"/>
      <c r="J53" s="91"/>
      <c r="K53" s="91"/>
      <c r="L53" s="91"/>
      <c r="M53" s="91"/>
      <c r="N53" s="91"/>
      <c r="O53" s="91"/>
      <c r="P53" s="91"/>
    </row>
    <row r="54" spans="7:16">
      <c r="G54" s="90" t="s">
        <v>348</v>
      </c>
      <c r="H54" s="91"/>
      <c r="I54" s="91"/>
      <c r="J54" s="91"/>
      <c r="K54" s="91"/>
      <c r="L54" s="91"/>
      <c r="M54" s="91"/>
      <c r="N54" s="91"/>
      <c r="O54" s="91"/>
      <c r="P54" s="91"/>
    </row>
    <row r="55" spans="7:16">
      <c r="G55" s="221" t="s">
        <v>346</v>
      </c>
      <c r="H55" s="247"/>
      <c r="I55" s="222"/>
      <c r="J55" s="92">
        <v>0.93899999999999995</v>
      </c>
      <c r="K55" s="91"/>
      <c r="L55" s="91"/>
      <c r="M55" s="91"/>
      <c r="N55" s="91"/>
      <c r="O55" s="91"/>
      <c r="P55" s="91"/>
    </row>
    <row r="56" spans="7:16" ht="14.85" customHeight="1">
      <c r="G56" s="221" t="s">
        <v>347</v>
      </c>
      <c r="H56" s="247"/>
      <c r="I56" s="222"/>
      <c r="J56" s="92">
        <v>6.0999999999999999E-2</v>
      </c>
      <c r="K56" s="94" t="s">
        <v>349</v>
      </c>
      <c r="L56" s="95">
        <v>782</v>
      </c>
      <c r="M56" s="91"/>
      <c r="N56" s="91"/>
      <c r="O56" s="91"/>
      <c r="P56" s="91"/>
    </row>
    <row r="57" spans="7:16">
      <c r="G57" s="91"/>
      <c r="H57" s="91"/>
      <c r="I57" s="91"/>
      <c r="J57" s="91"/>
      <c r="K57" s="91"/>
      <c r="L57" s="91"/>
      <c r="M57" s="91"/>
      <c r="N57" s="91"/>
      <c r="O57" s="91"/>
      <c r="P57" s="91"/>
    </row>
    <row r="58" spans="7:16">
      <c r="G58" s="90" t="s">
        <v>350</v>
      </c>
      <c r="H58" s="91"/>
      <c r="I58" s="91"/>
      <c r="J58" s="91"/>
      <c r="K58" s="91"/>
      <c r="L58" s="90" t="s">
        <v>351</v>
      </c>
      <c r="M58" s="91"/>
      <c r="N58" s="91"/>
      <c r="O58" s="91"/>
      <c r="P58" s="91"/>
    </row>
    <row r="59" spans="7:16">
      <c r="G59" s="223" t="s">
        <v>352</v>
      </c>
      <c r="H59" s="224"/>
      <c r="I59" s="225"/>
      <c r="J59" s="92">
        <v>0.27100000000000002</v>
      </c>
      <c r="K59" s="91"/>
      <c r="L59" s="221" t="s">
        <v>346</v>
      </c>
      <c r="M59" s="247"/>
      <c r="N59" s="222"/>
      <c r="O59" s="92">
        <v>0.86099999999999999</v>
      </c>
      <c r="P59" s="91"/>
    </row>
    <row r="60" spans="7:16">
      <c r="G60" s="223" t="s">
        <v>353</v>
      </c>
      <c r="H60" s="224"/>
      <c r="I60" s="225"/>
      <c r="J60" s="92">
        <v>5.6000000000000001E-2</v>
      </c>
      <c r="K60" s="91"/>
      <c r="L60" s="221" t="s">
        <v>347</v>
      </c>
      <c r="M60" s="247"/>
      <c r="N60" s="222"/>
      <c r="O60" s="92">
        <v>0.13900000000000001</v>
      </c>
      <c r="P60" s="91"/>
    </row>
    <row r="61" spans="7:16">
      <c r="G61" s="223" t="s">
        <v>354</v>
      </c>
      <c r="H61" s="224"/>
      <c r="I61" s="225"/>
      <c r="J61" s="92">
        <v>7.8E-2</v>
      </c>
      <c r="K61" s="91"/>
      <c r="L61" s="91"/>
      <c r="M61" s="91"/>
      <c r="N61" s="91"/>
      <c r="O61" s="91"/>
      <c r="P61" s="91"/>
    </row>
    <row r="62" spans="7:16" ht="14.85" customHeight="1">
      <c r="G62" s="223" t="s">
        <v>355</v>
      </c>
      <c r="H62" s="224"/>
      <c r="I62" s="225"/>
      <c r="J62" s="92">
        <v>0.17</v>
      </c>
      <c r="K62" s="91"/>
      <c r="L62" s="90" t="s">
        <v>356</v>
      </c>
      <c r="M62" s="91"/>
      <c r="N62" s="91"/>
      <c r="O62" s="91"/>
      <c r="P62" s="91"/>
    </row>
    <row r="63" spans="7:16">
      <c r="G63" s="223" t="s">
        <v>357</v>
      </c>
      <c r="H63" s="224"/>
      <c r="I63" s="225"/>
      <c r="J63" s="92">
        <v>0.16800000000000001</v>
      </c>
      <c r="K63" s="91"/>
      <c r="L63" s="221" t="s">
        <v>346</v>
      </c>
      <c r="M63" s="247"/>
      <c r="N63" s="222"/>
      <c r="O63" s="92">
        <v>0.93799999999999994</v>
      </c>
      <c r="P63" s="91"/>
    </row>
    <row r="64" spans="7:16">
      <c r="G64" s="223" t="s">
        <v>358</v>
      </c>
      <c r="H64" s="224"/>
      <c r="I64" s="225"/>
      <c r="J64" s="92">
        <v>0.18</v>
      </c>
      <c r="K64" s="91"/>
      <c r="L64" s="221" t="s">
        <v>347</v>
      </c>
      <c r="M64" s="247"/>
      <c r="N64" s="222"/>
      <c r="O64" s="92">
        <v>6.2E-2</v>
      </c>
      <c r="P64" s="91"/>
    </row>
    <row r="65" spans="7:16" ht="14.85" customHeight="1">
      <c r="G65" s="223" t="s">
        <v>359</v>
      </c>
      <c r="H65" s="224"/>
      <c r="I65" s="225"/>
      <c r="J65" s="92">
        <v>7.6999999999999999E-2</v>
      </c>
      <c r="K65" s="91"/>
      <c r="L65" s="91"/>
      <c r="M65" s="91"/>
      <c r="N65" s="91"/>
      <c r="O65" s="91"/>
      <c r="P65" s="91"/>
    </row>
    <row r="66" spans="7:16">
      <c r="G66" s="280" t="s">
        <v>349</v>
      </c>
      <c r="H66" s="281"/>
      <c r="I66" s="282"/>
      <c r="J66" s="341">
        <v>782</v>
      </c>
      <c r="K66" s="91"/>
      <c r="L66" s="90" t="s">
        <v>360</v>
      </c>
      <c r="M66" s="91"/>
      <c r="N66" s="91"/>
      <c r="O66" s="91"/>
      <c r="P66" s="91"/>
    </row>
    <row r="67" spans="7:16" ht="14.85" customHeight="1">
      <c r="G67" s="283"/>
      <c r="H67" s="284"/>
      <c r="I67" s="285"/>
      <c r="J67" s="342"/>
      <c r="K67" s="91"/>
      <c r="L67" s="221" t="s">
        <v>361</v>
      </c>
      <c r="M67" s="247"/>
      <c r="N67" s="222"/>
      <c r="O67" s="92">
        <v>0.73699999999999999</v>
      </c>
      <c r="P67" s="91"/>
    </row>
    <row r="68" spans="7:16">
      <c r="G68" s="91"/>
      <c r="H68" s="91"/>
      <c r="I68" s="91"/>
      <c r="J68" s="91"/>
      <c r="K68" s="91"/>
      <c r="L68" s="221" t="s">
        <v>362</v>
      </c>
      <c r="M68" s="247"/>
      <c r="N68" s="222"/>
      <c r="O68" s="92">
        <v>0.25</v>
      </c>
      <c r="P68" s="91"/>
    </row>
    <row r="69" spans="7:16">
      <c r="G69" s="91"/>
      <c r="H69" s="91"/>
      <c r="I69" s="91"/>
      <c r="J69" s="91"/>
      <c r="K69" s="91"/>
      <c r="L69" s="221" t="s">
        <v>347</v>
      </c>
      <c r="M69" s="247"/>
      <c r="N69" s="222"/>
      <c r="O69" s="92">
        <v>1.2999999999999999E-2</v>
      </c>
      <c r="P69" s="91"/>
    </row>
    <row r="70" spans="7:16">
      <c r="G70" s="91"/>
      <c r="H70" s="91"/>
      <c r="I70" s="91"/>
      <c r="J70" s="91"/>
      <c r="K70" s="91"/>
      <c r="L70" s="91"/>
      <c r="M70" s="91"/>
      <c r="N70" s="91"/>
      <c r="O70" s="91"/>
      <c r="P70" s="91"/>
    </row>
    <row r="71" spans="7:16">
      <c r="G71" s="90" t="s">
        <v>363</v>
      </c>
      <c r="H71" s="91"/>
      <c r="I71" s="91"/>
      <c r="J71" s="91"/>
      <c r="K71" s="91"/>
      <c r="L71" s="91"/>
      <c r="M71" s="91"/>
      <c r="N71" s="91"/>
      <c r="O71" s="91"/>
      <c r="P71" s="91"/>
    </row>
    <row r="72" spans="7:16">
      <c r="G72" s="266" t="s">
        <v>364</v>
      </c>
      <c r="H72" s="267"/>
      <c r="I72" s="268"/>
      <c r="J72" s="96">
        <v>0.25700000000000001</v>
      </c>
      <c r="K72" s="91"/>
      <c r="L72" s="91"/>
      <c r="M72" s="91"/>
      <c r="N72" s="91"/>
      <c r="O72" s="91"/>
      <c r="P72" s="91"/>
    </row>
    <row r="73" spans="7:16">
      <c r="G73" s="266" t="s">
        <v>365</v>
      </c>
      <c r="H73" s="267"/>
      <c r="I73" s="268"/>
      <c r="J73" s="96">
        <v>0.22</v>
      </c>
      <c r="K73" s="91"/>
      <c r="L73" s="91"/>
      <c r="M73" s="91"/>
      <c r="N73" s="91"/>
      <c r="O73" s="91"/>
      <c r="P73" s="91"/>
    </row>
    <row r="74" spans="7:16">
      <c r="G74" s="266" t="s">
        <v>366</v>
      </c>
      <c r="H74" s="267"/>
      <c r="I74" s="268"/>
      <c r="J74" s="96">
        <v>0.159</v>
      </c>
      <c r="K74" s="91"/>
      <c r="L74" s="91"/>
      <c r="M74" s="91"/>
      <c r="N74" s="91"/>
      <c r="O74" s="91"/>
      <c r="P74" s="91"/>
    </row>
    <row r="75" spans="7:16">
      <c r="G75" s="266" t="s">
        <v>367</v>
      </c>
      <c r="H75" s="267"/>
      <c r="I75" s="268"/>
      <c r="J75" s="96">
        <v>9.0999999999999998E-2</v>
      </c>
      <c r="K75" s="91"/>
      <c r="L75" s="91"/>
      <c r="M75" s="91"/>
      <c r="N75" s="91"/>
      <c r="O75" s="91"/>
      <c r="P75" s="91"/>
    </row>
    <row r="76" spans="7:16">
      <c r="G76" s="266" t="s">
        <v>368</v>
      </c>
      <c r="H76" s="267"/>
      <c r="I76" s="268"/>
      <c r="J76" s="96">
        <v>7.0999999999999994E-2</v>
      </c>
      <c r="K76" s="91"/>
      <c r="L76" s="91"/>
      <c r="M76" s="91"/>
      <c r="N76" s="91"/>
      <c r="O76" s="91"/>
      <c r="P76" s="91"/>
    </row>
    <row r="77" spans="7:16">
      <c r="G77" s="266" t="s">
        <v>369</v>
      </c>
      <c r="H77" s="267"/>
      <c r="I77" s="268"/>
      <c r="J77" s="96">
        <v>3.9E-2</v>
      </c>
      <c r="K77" s="91"/>
      <c r="L77" s="91"/>
      <c r="M77" s="91"/>
      <c r="N77" s="91"/>
      <c r="O77" s="91"/>
      <c r="P77" s="91"/>
    </row>
    <row r="78" spans="7:16">
      <c r="G78" s="266" t="s">
        <v>370</v>
      </c>
      <c r="H78" s="267"/>
      <c r="I78" s="268"/>
      <c r="J78" s="96">
        <v>3.9E-2</v>
      </c>
      <c r="K78" s="91"/>
      <c r="L78" s="91"/>
      <c r="M78" s="91"/>
      <c r="N78" s="91"/>
      <c r="O78" s="91"/>
      <c r="P78" s="91"/>
    </row>
    <row r="79" spans="7:16" ht="14.85" customHeight="1">
      <c r="G79" s="266" t="s">
        <v>371</v>
      </c>
      <c r="H79" s="267"/>
      <c r="I79" s="268"/>
      <c r="J79" s="96">
        <v>4.4999999999999998E-2</v>
      </c>
      <c r="K79" s="91"/>
      <c r="L79" s="91"/>
      <c r="M79" s="91"/>
      <c r="N79" s="91"/>
      <c r="O79" s="91"/>
      <c r="P79" s="91"/>
    </row>
    <row r="80" spans="7:16">
      <c r="G80" s="266" t="s">
        <v>372</v>
      </c>
      <c r="H80" s="267"/>
      <c r="I80" s="268"/>
      <c r="J80" s="96">
        <v>3.3000000000000002E-2</v>
      </c>
      <c r="K80" s="91"/>
      <c r="L80" s="91"/>
      <c r="M80" s="91"/>
      <c r="N80" s="91"/>
      <c r="O80" s="91"/>
      <c r="P80" s="91"/>
    </row>
    <row r="81" spans="7:16">
      <c r="G81" s="266" t="s">
        <v>373</v>
      </c>
      <c r="H81" s="267"/>
      <c r="I81" s="268"/>
      <c r="J81" s="96">
        <v>2.3E-2</v>
      </c>
      <c r="K81" s="91"/>
      <c r="L81" s="91"/>
      <c r="M81" s="91"/>
      <c r="N81" s="91"/>
      <c r="O81" s="91"/>
      <c r="P81" s="91"/>
    </row>
    <row r="82" spans="7:16">
      <c r="G82" s="266" t="s">
        <v>374</v>
      </c>
      <c r="H82" s="267"/>
      <c r="I82" s="268"/>
      <c r="J82" s="96">
        <v>2.1000000000000001E-2</v>
      </c>
      <c r="K82" s="91"/>
      <c r="L82" s="91"/>
      <c r="M82" s="91"/>
      <c r="N82" s="91"/>
      <c r="O82" s="91"/>
      <c r="P82" s="91"/>
    </row>
    <row r="83" spans="7:16" ht="16.5" customHeight="1">
      <c r="G83" s="269" t="s">
        <v>375</v>
      </c>
      <c r="H83" s="270"/>
      <c r="I83" s="271"/>
      <c r="J83" s="219">
        <v>1E-3</v>
      </c>
      <c r="K83" s="91"/>
      <c r="L83" s="91"/>
      <c r="M83" s="91"/>
      <c r="N83" s="91"/>
      <c r="O83" s="91"/>
      <c r="P83" s="91"/>
    </row>
    <row r="84" spans="7:16">
      <c r="G84" s="272"/>
      <c r="H84" s="273"/>
      <c r="I84" s="274"/>
      <c r="J84" s="220"/>
      <c r="K84" s="91"/>
      <c r="L84" s="91"/>
      <c r="M84" s="91"/>
      <c r="N84" s="91"/>
      <c r="O84" s="91"/>
      <c r="P84" s="91"/>
    </row>
    <row r="85" spans="7:16">
      <c r="G85" s="221" t="s">
        <v>349</v>
      </c>
      <c r="H85" s="247"/>
      <c r="I85" s="222"/>
      <c r="J85" s="98">
        <v>817</v>
      </c>
      <c r="K85" s="91"/>
      <c r="L85" s="91"/>
      <c r="M85" s="91"/>
      <c r="N85" s="91"/>
      <c r="O85" s="91"/>
      <c r="P85" s="91"/>
    </row>
    <row r="86" spans="7:16">
      <c r="G86" s="91"/>
      <c r="H86" s="91"/>
      <c r="I86" s="91"/>
      <c r="J86" s="91"/>
      <c r="K86" s="91"/>
      <c r="L86" s="91"/>
      <c r="M86" s="91"/>
      <c r="N86" s="91"/>
      <c r="O86" s="91"/>
      <c r="P86" s="91"/>
    </row>
    <row r="87" spans="7:16">
      <c r="G87" s="91"/>
      <c r="H87" s="91"/>
      <c r="I87" s="91"/>
      <c r="J87" s="91"/>
      <c r="K87" s="91"/>
      <c r="L87" s="91"/>
      <c r="M87" s="91"/>
      <c r="N87" s="91"/>
      <c r="O87" s="91"/>
      <c r="P87" s="91"/>
    </row>
    <row r="88" spans="7:16">
      <c r="G88" s="90" t="s">
        <v>376</v>
      </c>
      <c r="H88" s="91"/>
      <c r="I88" s="91"/>
      <c r="J88" s="91"/>
      <c r="K88" s="91"/>
      <c r="L88" s="91"/>
      <c r="M88" s="91"/>
      <c r="N88" s="91"/>
      <c r="O88" s="91"/>
      <c r="P88" s="91"/>
    </row>
    <row r="89" spans="7:16">
      <c r="G89" s="221" t="s">
        <v>346</v>
      </c>
      <c r="H89" s="247"/>
      <c r="I89" s="222"/>
      <c r="J89" s="96">
        <v>0.59099999999999997</v>
      </c>
      <c r="K89" s="91"/>
      <c r="L89" s="91"/>
      <c r="M89" s="91"/>
      <c r="N89" s="91"/>
      <c r="O89" s="91"/>
      <c r="P89" s="91"/>
    </row>
    <row r="90" spans="7:16" ht="14.85" customHeight="1">
      <c r="G90" s="91"/>
      <c r="H90" s="91"/>
      <c r="I90" s="91"/>
      <c r="J90" s="91"/>
      <c r="K90" s="91"/>
      <c r="L90" s="91"/>
      <c r="M90" s="91"/>
      <c r="N90" s="91"/>
      <c r="O90" s="91"/>
      <c r="P90" s="91"/>
    </row>
    <row r="91" spans="7:16">
      <c r="G91" s="90" t="s">
        <v>377</v>
      </c>
      <c r="H91" s="91"/>
      <c r="I91" s="91"/>
      <c r="J91" s="91"/>
      <c r="K91" s="91"/>
      <c r="L91" s="91"/>
      <c r="M91" s="91"/>
      <c r="N91" s="91"/>
      <c r="O91" s="91"/>
      <c r="P91" s="91"/>
    </row>
    <row r="92" spans="7:16" ht="16.5" customHeight="1">
      <c r="G92" s="263" t="s">
        <v>378</v>
      </c>
      <c r="H92" s="264"/>
      <c r="I92" s="264"/>
      <c r="J92" s="264"/>
      <c r="K92" s="264"/>
      <c r="L92" s="265"/>
      <c r="M92" s="96">
        <v>0.01</v>
      </c>
      <c r="N92" s="91"/>
      <c r="O92" s="99" t="s">
        <v>349</v>
      </c>
      <c r="P92" s="98">
        <v>483</v>
      </c>
    </row>
    <row r="93" spans="7:16" ht="14.85" customHeight="1">
      <c r="G93" s="263" t="s">
        <v>379</v>
      </c>
      <c r="H93" s="264"/>
      <c r="I93" s="264"/>
      <c r="J93" s="264"/>
      <c r="K93" s="264"/>
      <c r="L93" s="265"/>
      <c r="M93" s="97">
        <v>0.13300000000000001</v>
      </c>
      <c r="N93" s="91"/>
      <c r="O93" s="93"/>
      <c r="P93" s="93"/>
    </row>
    <row r="94" spans="7:16" ht="16.5" customHeight="1">
      <c r="G94" s="248" t="s">
        <v>380</v>
      </c>
      <c r="H94" s="249"/>
      <c r="I94" s="249"/>
      <c r="J94" s="249"/>
      <c r="K94" s="249"/>
      <c r="L94" s="250"/>
      <c r="M94" s="219">
        <v>5.6000000000000001E-2</v>
      </c>
      <c r="N94" s="91"/>
      <c r="O94" s="91"/>
      <c r="P94" s="91"/>
    </row>
    <row r="95" spans="7:16">
      <c r="G95" s="251"/>
      <c r="H95" s="252"/>
      <c r="I95" s="252"/>
      <c r="J95" s="252"/>
      <c r="K95" s="252"/>
      <c r="L95" s="253"/>
      <c r="M95" s="220"/>
      <c r="N95" s="91"/>
      <c r="O95" s="91"/>
      <c r="P95" s="91"/>
    </row>
    <row r="96" spans="7:16" ht="16.5" customHeight="1">
      <c r="G96" s="263" t="s">
        <v>381</v>
      </c>
      <c r="H96" s="264"/>
      <c r="I96" s="264"/>
      <c r="J96" s="264"/>
      <c r="K96" s="264"/>
      <c r="L96" s="265"/>
      <c r="M96" s="96">
        <v>0.40400000000000003</v>
      </c>
      <c r="N96" s="91"/>
      <c r="O96" s="91"/>
      <c r="P96" s="91"/>
    </row>
    <row r="97" spans="7:16" ht="16.5" customHeight="1">
      <c r="G97" s="254" t="s">
        <v>382</v>
      </c>
      <c r="H97" s="255"/>
      <c r="I97" s="255"/>
      <c r="J97" s="255"/>
      <c r="K97" s="255"/>
      <c r="L97" s="256"/>
      <c r="M97" s="219">
        <v>0.28999999999999998</v>
      </c>
      <c r="N97" s="91"/>
      <c r="O97" s="91"/>
      <c r="P97" s="91"/>
    </row>
    <row r="98" spans="7:16">
      <c r="G98" s="257"/>
      <c r="H98" s="258"/>
      <c r="I98" s="258"/>
      <c r="J98" s="258"/>
      <c r="K98" s="258"/>
      <c r="L98" s="259"/>
      <c r="M98" s="220"/>
      <c r="N98" s="91"/>
      <c r="O98" s="91"/>
      <c r="P98" s="91"/>
    </row>
    <row r="99" spans="7:16" ht="15" customHeight="1">
      <c r="G99" s="263" t="s">
        <v>383</v>
      </c>
      <c r="H99" s="264"/>
      <c r="I99" s="264"/>
      <c r="J99" s="264"/>
      <c r="K99" s="264"/>
      <c r="L99" s="265"/>
      <c r="M99" s="96">
        <v>0.108</v>
      </c>
      <c r="N99" s="91"/>
      <c r="O99" s="91"/>
      <c r="P99" s="91"/>
    </row>
    <row r="100" spans="7:16">
      <c r="G100" s="91"/>
      <c r="H100" s="91"/>
      <c r="I100" s="91"/>
      <c r="J100" s="91"/>
      <c r="K100" s="91"/>
      <c r="L100" s="91"/>
      <c r="M100" s="91"/>
      <c r="N100" s="91"/>
      <c r="O100" s="91"/>
      <c r="P100" s="91"/>
    </row>
    <row r="101" spans="7:16">
      <c r="G101" s="90" t="s">
        <v>384</v>
      </c>
      <c r="H101" s="91"/>
      <c r="I101" s="91"/>
      <c r="J101" s="91"/>
      <c r="K101" s="91"/>
      <c r="L101" s="91"/>
      <c r="M101" s="91"/>
      <c r="N101" s="91"/>
      <c r="O101" s="91"/>
      <c r="P101" s="91"/>
    </row>
    <row r="102" spans="7:16">
      <c r="G102" s="221" t="s">
        <v>346</v>
      </c>
      <c r="H102" s="247"/>
      <c r="I102" s="222"/>
      <c r="J102" s="96">
        <v>0.49199999999999999</v>
      </c>
      <c r="K102" s="91"/>
      <c r="L102" s="91"/>
      <c r="M102" s="91"/>
      <c r="N102" s="91"/>
      <c r="O102" s="91"/>
      <c r="P102" s="91"/>
    </row>
    <row r="103" spans="7:16">
      <c r="G103" s="91"/>
      <c r="H103" s="91"/>
      <c r="I103" s="91"/>
      <c r="J103" s="91"/>
      <c r="K103" s="91"/>
      <c r="L103" s="91"/>
      <c r="M103" s="91"/>
      <c r="N103" s="91"/>
      <c r="O103" s="91"/>
      <c r="P103" s="91"/>
    </row>
    <row r="104" spans="7:16" ht="14.85" customHeight="1">
      <c r="G104" s="90" t="s">
        <v>385</v>
      </c>
      <c r="H104" s="91"/>
      <c r="I104" s="91"/>
      <c r="J104" s="91"/>
      <c r="K104" s="91"/>
      <c r="L104" s="91"/>
      <c r="M104" s="91"/>
      <c r="N104" s="91"/>
      <c r="O104" s="91"/>
      <c r="P104" s="91"/>
    </row>
    <row r="105" spans="7:16" ht="16.5" customHeight="1">
      <c r="G105" s="263" t="s">
        <v>386</v>
      </c>
      <c r="H105" s="264"/>
      <c r="I105" s="264"/>
      <c r="J105" s="264"/>
      <c r="K105" s="264"/>
      <c r="L105" s="265"/>
      <c r="M105" s="96">
        <v>0.20899999999999999</v>
      </c>
      <c r="N105" s="91"/>
      <c r="O105" s="99" t="s">
        <v>349</v>
      </c>
      <c r="P105" s="98">
        <v>402</v>
      </c>
    </row>
    <row r="106" spans="7:16" ht="14.85" customHeight="1">
      <c r="G106" s="248" t="s">
        <v>387</v>
      </c>
      <c r="H106" s="249"/>
      <c r="I106" s="249"/>
      <c r="J106" s="249"/>
      <c r="K106" s="249"/>
      <c r="L106" s="250"/>
      <c r="M106" s="219">
        <v>0.56499999999999995</v>
      </c>
      <c r="N106" s="91"/>
      <c r="O106" s="91"/>
      <c r="P106" s="91"/>
    </row>
    <row r="107" spans="7:16">
      <c r="G107" s="251"/>
      <c r="H107" s="252"/>
      <c r="I107" s="252"/>
      <c r="J107" s="252"/>
      <c r="K107" s="252"/>
      <c r="L107" s="253"/>
      <c r="M107" s="220"/>
      <c r="N107" s="91"/>
      <c r="O107" s="91"/>
      <c r="P107" s="91"/>
    </row>
    <row r="108" spans="7:16" ht="16.5" customHeight="1">
      <c r="G108" s="248" t="s">
        <v>388</v>
      </c>
      <c r="H108" s="249"/>
      <c r="I108" s="249"/>
      <c r="J108" s="249"/>
      <c r="K108" s="249"/>
      <c r="L108" s="250"/>
      <c r="M108" s="219">
        <v>9.1999999999999998E-2</v>
      </c>
      <c r="N108" s="91"/>
      <c r="O108" s="91"/>
      <c r="P108" s="91"/>
    </row>
    <row r="109" spans="7:16">
      <c r="G109" s="251"/>
      <c r="H109" s="252"/>
      <c r="I109" s="252"/>
      <c r="J109" s="252"/>
      <c r="K109" s="252"/>
      <c r="L109" s="253"/>
      <c r="M109" s="220"/>
      <c r="N109" s="91"/>
      <c r="O109" s="91"/>
      <c r="P109" s="91"/>
    </row>
    <row r="110" spans="7:16" ht="16.5" customHeight="1">
      <c r="G110" s="254" t="s">
        <v>389</v>
      </c>
      <c r="H110" s="255"/>
      <c r="I110" s="255"/>
      <c r="J110" s="255"/>
      <c r="K110" s="255"/>
      <c r="L110" s="256"/>
      <c r="M110" s="219">
        <v>1.2E-2</v>
      </c>
      <c r="N110" s="91"/>
      <c r="O110" s="91"/>
      <c r="P110" s="91"/>
    </row>
    <row r="111" spans="7:16">
      <c r="G111" s="257"/>
      <c r="H111" s="258"/>
      <c r="I111" s="258"/>
      <c r="J111" s="258"/>
      <c r="K111" s="258"/>
      <c r="L111" s="259"/>
      <c r="M111" s="220"/>
      <c r="N111" s="91"/>
      <c r="O111" s="91"/>
      <c r="P111" s="91"/>
    </row>
    <row r="112" spans="7:16" ht="16.5" customHeight="1">
      <c r="G112" s="260" t="s">
        <v>390</v>
      </c>
      <c r="H112" s="227"/>
      <c r="I112" s="227"/>
      <c r="J112" s="227"/>
      <c r="K112" s="227"/>
      <c r="L112" s="228"/>
      <c r="M112" s="219">
        <v>7.1999999999999995E-2</v>
      </c>
      <c r="N112" s="91"/>
      <c r="O112" s="91"/>
      <c r="P112" s="91"/>
    </row>
    <row r="113" spans="6:18">
      <c r="G113" s="229"/>
      <c r="H113" s="230"/>
      <c r="I113" s="230"/>
      <c r="J113" s="230"/>
      <c r="K113" s="230"/>
      <c r="L113" s="231"/>
      <c r="M113" s="220"/>
      <c r="N113" s="91"/>
      <c r="O113" s="91"/>
      <c r="P113" s="91"/>
    </row>
    <row r="114" spans="6:18">
      <c r="G114" s="223" t="s">
        <v>391</v>
      </c>
      <c r="H114" s="224"/>
      <c r="I114" s="224"/>
      <c r="J114" s="224"/>
      <c r="K114" s="224"/>
      <c r="L114" s="225"/>
      <c r="M114" s="96">
        <v>0.05</v>
      </c>
      <c r="N114" s="91"/>
      <c r="O114" s="91"/>
      <c r="P114" s="91"/>
    </row>
    <row r="115" spans="6:18">
      <c r="G115" s="91"/>
      <c r="H115" s="91"/>
      <c r="I115" s="91"/>
      <c r="J115" s="91"/>
      <c r="K115" s="91"/>
      <c r="L115" s="91"/>
      <c r="M115" s="91"/>
      <c r="N115" s="91"/>
      <c r="O115" s="91"/>
      <c r="P115" s="91"/>
    </row>
    <row r="116" spans="6:18">
      <c r="G116" s="90" t="s">
        <v>392</v>
      </c>
      <c r="H116" s="91"/>
      <c r="I116" s="91"/>
      <c r="J116" s="91"/>
      <c r="K116" s="91"/>
      <c r="L116" s="91"/>
      <c r="M116" s="91"/>
      <c r="N116" s="91"/>
      <c r="O116" s="91"/>
      <c r="P116" s="91"/>
    </row>
    <row r="117" spans="6:18">
      <c r="G117" s="221" t="s">
        <v>393</v>
      </c>
      <c r="H117" s="247"/>
      <c r="I117" s="222"/>
      <c r="J117" s="92">
        <v>9.4E-2</v>
      </c>
      <c r="K117" s="91"/>
      <c r="L117" s="99" t="s">
        <v>349</v>
      </c>
      <c r="M117" s="89">
        <v>828</v>
      </c>
      <c r="N117" s="91"/>
      <c r="O117" s="91"/>
      <c r="P117" s="91"/>
    </row>
    <row r="118" spans="6:18">
      <c r="G118" s="221" t="s">
        <v>394</v>
      </c>
      <c r="H118" s="247"/>
      <c r="I118" s="222"/>
      <c r="J118" s="92">
        <v>7.1999999999999995E-2</v>
      </c>
      <c r="K118" s="91"/>
      <c r="L118" s="91"/>
      <c r="M118" s="91"/>
      <c r="N118" s="91"/>
      <c r="O118" s="91"/>
      <c r="P118" s="91"/>
    </row>
    <row r="119" spans="6:18">
      <c r="G119" s="221" t="s">
        <v>395</v>
      </c>
      <c r="H119" s="247"/>
      <c r="I119" s="222"/>
      <c r="J119" s="92">
        <v>0.156</v>
      </c>
      <c r="K119" s="91"/>
      <c r="L119" s="91"/>
      <c r="M119" s="91"/>
      <c r="N119" s="91"/>
      <c r="O119" s="91"/>
      <c r="P119" s="91"/>
    </row>
    <row r="120" spans="6:18">
      <c r="G120" s="221" t="s">
        <v>396</v>
      </c>
      <c r="H120" s="247"/>
      <c r="I120" s="222"/>
      <c r="J120" s="92">
        <v>0.36</v>
      </c>
      <c r="K120" s="91"/>
      <c r="L120" s="91"/>
      <c r="M120" s="91"/>
      <c r="N120" s="91"/>
      <c r="O120" s="91"/>
      <c r="P120" s="91"/>
    </row>
    <row r="121" spans="6:18">
      <c r="G121" s="221" t="s">
        <v>397</v>
      </c>
      <c r="H121" s="247"/>
      <c r="I121" s="222"/>
      <c r="J121" s="92">
        <v>0.318</v>
      </c>
      <c r="K121" s="91"/>
      <c r="L121" s="91"/>
      <c r="M121" s="91"/>
      <c r="N121" s="91"/>
      <c r="O121" s="91"/>
      <c r="P121" s="91"/>
    </row>
    <row r="122" spans="6:18">
      <c r="G122" s="91"/>
      <c r="H122" s="91"/>
      <c r="I122" s="91"/>
      <c r="J122" s="91"/>
      <c r="K122" s="91"/>
      <c r="L122" s="91"/>
      <c r="M122" s="91"/>
      <c r="N122" s="91"/>
      <c r="O122" s="91"/>
      <c r="P122" s="91"/>
    </row>
    <row r="123" spans="6:18">
      <c r="F123" s="2"/>
      <c r="G123" s="121" t="s">
        <v>398</v>
      </c>
      <c r="H123" s="122"/>
      <c r="I123" s="122"/>
      <c r="J123" s="122"/>
      <c r="K123" s="122"/>
      <c r="L123" s="122"/>
      <c r="M123" s="122"/>
      <c r="N123" s="122"/>
      <c r="O123" s="122"/>
      <c r="P123" s="122"/>
      <c r="R123" s="24" t="s">
        <v>344</v>
      </c>
    </row>
    <row r="124" spans="6:18">
      <c r="G124" s="116"/>
      <c r="H124" s="91"/>
      <c r="I124" s="91"/>
      <c r="J124" s="91"/>
      <c r="K124" s="91"/>
      <c r="L124" s="91"/>
      <c r="M124" s="91"/>
      <c r="N124" s="91"/>
      <c r="O124" s="91"/>
      <c r="P124" s="91"/>
      <c r="R124" s="24"/>
    </row>
    <row r="125" spans="6:18">
      <c r="G125" s="90" t="s">
        <v>399</v>
      </c>
      <c r="H125" s="91"/>
      <c r="I125" s="91"/>
      <c r="J125" s="91"/>
      <c r="K125" s="91"/>
      <c r="L125" s="91"/>
      <c r="M125" s="91"/>
      <c r="N125" s="91"/>
      <c r="O125" s="91"/>
      <c r="P125" s="91"/>
      <c r="R125" s="24"/>
    </row>
    <row r="126" spans="6:18">
      <c r="G126" s="221" t="s">
        <v>346</v>
      </c>
      <c r="H126" s="247"/>
      <c r="I126" s="222"/>
      <c r="J126" s="92">
        <v>0.97799999999999998</v>
      </c>
      <c r="K126" s="91"/>
      <c r="L126" s="91"/>
      <c r="M126" s="91"/>
      <c r="N126" s="91"/>
      <c r="O126" s="91"/>
      <c r="P126" s="91"/>
      <c r="R126" s="24"/>
    </row>
    <row r="127" spans="6:18">
      <c r="G127" s="221" t="s">
        <v>347</v>
      </c>
      <c r="H127" s="247"/>
      <c r="I127" s="222"/>
      <c r="J127" s="92">
        <v>2.1999999999999999E-2</v>
      </c>
      <c r="K127" s="91"/>
      <c r="L127" s="91"/>
      <c r="M127" s="91"/>
      <c r="N127" s="91"/>
      <c r="O127" s="91"/>
      <c r="P127" s="91"/>
      <c r="R127" s="24"/>
    </row>
    <row r="128" spans="6:18">
      <c r="G128" s="91"/>
      <c r="H128" s="91"/>
      <c r="I128" s="91"/>
      <c r="J128" s="91"/>
      <c r="K128" s="91"/>
      <c r="L128" s="91"/>
      <c r="M128" s="91"/>
      <c r="N128" s="91"/>
      <c r="O128" s="91"/>
      <c r="P128" s="91"/>
    </row>
    <row r="129" spans="7:16">
      <c r="G129" s="90" t="s">
        <v>400</v>
      </c>
      <c r="H129" s="91"/>
      <c r="I129" s="91"/>
      <c r="J129" s="91"/>
      <c r="K129" s="91"/>
      <c r="L129" s="91"/>
      <c r="M129" s="90" t="s">
        <v>401</v>
      </c>
      <c r="N129" s="91"/>
      <c r="O129" s="91"/>
      <c r="P129" s="91"/>
    </row>
    <row r="130" spans="7:16">
      <c r="G130" s="221" t="s">
        <v>346</v>
      </c>
      <c r="H130" s="247"/>
      <c r="I130" s="222"/>
      <c r="J130" s="92">
        <v>0.93700000000000006</v>
      </c>
      <c r="K130" s="91"/>
      <c r="L130" s="91"/>
      <c r="M130" s="261">
        <v>1</v>
      </c>
      <c r="N130" s="262"/>
      <c r="O130" s="92">
        <v>0.13500000000000001</v>
      </c>
      <c r="P130" s="91"/>
    </row>
    <row r="131" spans="7:16">
      <c r="G131" s="221" t="s">
        <v>347</v>
      </c>
      <c r="H131" s="247"/>
      <c r="I131" s="222"/>
      <c r="J131" s="92">
        <v>6.3E-2</v>
      </c>
      <c r="K131" s="91"/>
      <c r="L131" s="91"/>
      <c r="M131" s="221" t="s">
        <v>402</v>
      </c>
      <c r="N131" s="222"/>
      <c r="O131" s="92">
        <v>0.39100000000000001</v>
      </c>
      <c r="P131" s="91"/>
    </row>
    <row r="132" spans="7:16">
      <c r="G132" s="91"/>
      <c r="H132" s="91"/>
      <c r="I132" s="91"/>
      <c r="J132" s="91"/>
      <c r="K132" s="91"/>
      <c r="L132" s="91"/>
      <c r="M132" s="221" t="s">
        <v>403</v>
      </c>
      <c r="N132" s="222"/>
      <c r="O132" s="92">
        <v>0.247</v>
      </c>
      <c r="P132" s="91"/>
    </row>
    <row r="133" spans="7:16">
      <c r="G133" s="90" t="s">
        <v>404</v>
      </c>
      <c r="H133" s="91"/>
      <c r="I133" s="91"/>
      <c r="J133" s="91"/>
      <c r="K133" s="91"/>
      <c r="L133" s="91"/>
      <c r="M133" s="221" t="s">
        <v>405</v>
      </c>
      <c r="N133" s="222"/>
      <c r="O133" s="92">
        <v>0.111</v>
      </c>
      <c r="P133" s="91"/>
    </row>
    <row r="134" spans="7:16">
      <c r="G134" s="235">
        <v>1</v>
      </c>
      <c r="H134" s="236"/>
      <c r="I134" s="237"/>
      <c r="J134" s="92">
        <v>0.13300000000000001</v>
      </c>
      <c r="K134" s="91"/>
      <c r="L134" s="91"/>
      <c r="M134" s="221" t="s">
        <v>406</v>
      </c>
      <c r="N134" s="222"/>
      <c r="O134" s="92">
        <v>3.4000000000000002E-2</v>
      </c>
      <c r="P134" s="91"/>
    </row>
    <row r="135" spans="7:16" ht="16.5" customHeight="1">
      <c r="G135" s="232" t="s">
        <v>402</v>
      </c>
      <c r="H135" s="233"/>
      <c r="I135" s="234"/>
      <c r="J135" s="92">
        <v>0.25</v>
      </c>
      <c r="K135" s="91"/>
      <c r="L135" s="91"/>
      <c r="M135" s="221" t="s">
        <v>407</v>
      </c>
      <c r="N135" s="222"/>
      <c r="O135" s="92">
        <v>4.2000000000000003E-2</v>
      </c>
      <c r="P135" s="91"/>
    </row>
    <row r="136" spans="7:16" ht="16.5" customHeight="1">
      <c r="G136" s="232" t="s">
        <v>403</v>
      </c>
      <c r="H136" s="233"/>
      <c r="I136" s="234"/>
      <c r="J136" s="92">
        <v>0.20399999999999999</v>
      </c>
      <c r="K136" s="91"/>
      <c r="L136" s="91"/>
      <c r="M136" s="221" t="s">
        <v>408</v>
      </c>
      <c r="N136" s="222"/>
      <c r="O136" s="92">
        <v>1.0999999999999999E-2</v>
      </c>
      <c r="P136" s="91"/>
    </row>
    <row r="137" spans="7:16" ht="16.5" customHeight="1">
      <c r="G137" s="232" t="s">
        <v>405</v>
      </c>
      <c r="H137" s="233"/>
      <c r="I137" s="234"/>
      <c r="J137" s="92">
        <v>0.12</v>
      </c>
      <c r="K137" s="91"/>
      <c r="L137" s="91"/>
      <c r="M137" s="221" t="s">
        <v>409</v>
      </c>
      <c r="N137" s="222"/>
      <c r="O137" s="92">
        <v>6.0000000000000001E-3</v>
      </c>
      <c r="P137" s="91"/>
    </row>
    <row r="138" spans="7:16" ht="16.5" customHeight="1">
      <c r="G138" s="232" t="s">
        <v>406</v>
      </c>
      <c r="H138" s="233"/>
      <c r="I138" s="234"/>
      <c r="J138" s="92">
        <v>4.5999999999999999E-2</v>
      </c>
      <c r="K138" s="91"/>
      <c r="L138" s="91"/>
      <c r="M138" s="221" t="s">
        <v>410</v>
      </c>
      <c r="N138" s="222"/>
      <c r="O138" s="92">
        <v>6.0000000000000001E-3</v>
      </c>
      <c r="P138" s="91"/>
    </row>
    <row r="139" spans="7:16" ht="16.5" customHeight="1">
      <c r="G139" s="232" t="s">
        <v>407</v>
      </c>
      <c r="H139" s="233"/>
      <c r="I139" s="234"/>
      <c r="J139" s="92">
        <v>6.3E-2</v>
      </c>
      <c r="K139" s="91"/>
      <c r="L139" s="91"/>
      <c r="M139" s="221" t="s">
        <v>411</v>
      </c>
      <c r="N139" s="222"/>
      <c r="O139" s="92">
        <v>5.0000000000000001E-3</v>
      </c>
      <c r="P139" s="91"/>
    </row>
    <row r="140" spans="7:16" ht="16.5" customHeight="1">
      <c r="G140" s="232" t="s">
        <v>408</v>
      </c>
      <c r="H140" s="233"/>
      <c r="I140" s="234"/>
      <c r="J140" s="92">
        <v>4.1000000000000002E-2</v>
      </c>
      <c r="K140" s="91"/>
      <c r="L140" s="91"/>
      <c r="M140" s="221" t="s">
        <v>412</v>
      </c>
      <c r="N140" s="222"/>
      <c r="O140" s="92">
        <v>1.2E-2</v>
      </c>
      <c r="P140" s="91"/>
    </row>
    <row r="141" spans="7:16" ht="16.5" customHeight="1">
      <c r="G141" s="232" t="s">
        <v>413</v>
      </c>
      <c r="H141" s="233"/>
      <c r="I141" s="234"/>
      <c r="J141" s="92">
        <v>0.14299999999999999</v>
      </c>
      <c r="K141" s="99" t="s">
        <v>349</v>
      </c>
      <c r="L141" s="100">
        <v>776</v>
      </c>
      <c r="M141" s="91"/>
      <c r="N141" s="94" t="s">
        <v>349</v>
      </c>
      <c r="O141" s="100">
        <v>814</v>
      </c>
      <c r="P141" s="91"/>
    </row>
    <row r="142" spans="7:16">
      <c r="G142" s="91"/>
      <c r="H142" s="91"/>
      <c r="I142" s="91"/>
      <c r="J142" s="91"/>
      <c r="K142" s="91"/>
      <c r="L142" s="91"/>
      <c r="M142" s="91"/>
      <c r="N142" s="91"/>
      <c r="O142" s="91"/>
      <c r="P142" s="91"/>
    </row>
    <row r="143" spans="7:16">
      <c r="G143" s="90" t="s">
        <v>414</v>
      </c>
      <c r="H143" s="91"/>
      <c r="I143" s="91"/>
      <c r="J143" s="91"/>
      <c r="K143" s="91"/>
      <c r="L143" s="91"/>
      <c r="M143" s="91"/>
      <c r="N143" s="91"/>
      <c r="O143" s="91"/>
      <c r="P143" s="91"/>
    </row>
    <row r="144" spans="7:16">
      <c r="G144" s="238" t="s">
        <v>415</v>
      </c>
      <c r="H144" s="239"/>
      <c r="I144" s="239"/>
      <c r="J144" s="239"/>
      <c r="K144" s="239"/>
      <c r="L144" s="239"/>
      <c r="M144" s="240"/>
      <c r="N144" s="101">
        <v>0.51200000000000001</v>
      </c>
      <c r="O144" s="91"/>
      <c r="P144" s="91"/>
    </row>
    <row r="145" spans="7:16">
      <c r="G145" s="238" t="s">
        <v>416</v>
      </c>
      <c r="H145" s="239"/>
      <c r="I145" s="239"/>
      <c r="J145" s="239"/>
      <c r="K145" s="239"/>
      <c r="L145" s="239"/>
      <c r="M145" s="240"/>
      <c r="N145" s="101">
        <v>0.63100000000000001</v>
      </c>
      <c r="O145" s="91"/>
      <c r="P145" s="91"/>
    </row>
    <row r="146" spans="7:16" ht="16.5" customHeight="1">
      <c r="G146" s="241" t="s">
        <v>417</v>
      </c>
      <c r="H146" s="242"/>
      <c r="I146" s="242"/>
      <c r="J146" s="242"/>
      <c r="K146" s="242"/>
      <c r="L146" s="242"/>
      <c r="M146" s="243"/>
      <c r="N146" s="219">
        <v>0.496</v>
      </c>
      <c r="O146" s="91"/>
      <c r="P146" s="91"/>
    </row>
    <row r="147" spans="7:16">
      <c r="G147" s="244"/>
      <c r="H147" s="245"/>
      <c r="I147" s="245"/>
      <c r="J147" s="245"/>
      <c r="K147" s="245"/>
      <c r="L147" s="245"/>
      <c r="M147" s="246"/>
      <c r="N147" s="220"/>
      <c r="O147" s="91"/>
      <c r="P147" s="91"/>
    </row>
    <row r="148" spans="7:16">
      <c r="G148" s="238" t="s">
        <v>418</v>
      </c>
      <c r="H148" s="239"/>
      <c r="I148" s="239"/>
      <c r="J148" s="239"/>
      <c r="K148" s="239"/>
      <c r="L148" s="239"/>
      <c r="M148" s="240"/>
      <c r="N148" s="101">
        <v>0.34300000000000003</v>
      </c>
      <c r="O148" s="91"/>
      <c r="P148" s="91"/>
    </row>
    <row r="149" spans="7:16">
      <c r="G149" s="238" t="s">
        <v>419</v>
      </c>
      <c r="H149" s="239"/>
      <c r="I149" s="239"/>
      <c r="J149" s="239"/>
      <c r="K149" s="239"/>
      <c r="L149" s="239"/>
      <c r="M149" s="240"/>
      <c r="N149" s="101">
        <v>0.41799999999999998</v>
      </c>
      <c r="O149" s="91"/>
      <c r="P149" s="91"/>
    </row>
    <row r="150" spans="7:16">
      <c r="G150" s="238" t="s">
        <v>420</v>
      </c>
      <c r="H150" s="239"/>
      <c r="I150" s="239"/>
      <c r="J150" s="239"/>
      <c r="K150" s="239"/>
      <c r="L150" s="239"/>
      <c r="M150" s="240"/>
      <c r="N150" s="101">
        <v>0.47499999999999998</v>
      </c>
      <c r="O150" s="91"/>
      <c r="P150" s="91"/>
    </row>
    <row r="151" spans="7:16">
      <c r="G151" s="238" t="s">
        <v>421</v>
      </c>
      <c r="H151" s="239"/>
      <c r="I151" s="239"/>
      <c r="J151" s="239"/>
      <c r="K151" s="239"/>
      <c r="L151" s="239"/>
      <c r="M151" s="240"/>
      <c r="N151" s="101">
        <v>0.35099999999999998</v>
      </c>
      <c r="O151" s="91"/>
      <c r="P151" s="91"/>
    </row>
    <row r="152" spans="7:16">
      <c r="G152" s="238" t="s">
        <v>422</v>
      </c>
      <c r="H152" s="239"/>
      <c r="I152" s="239"/>
      <c r="J152" s="239"/>
      <c r="K152" s="239"/>
      <c r="L152" s="239"/>
      <c r="M152" s="240"/>
      <c r="N152" s="101">
        <v>0.63100000000000001</v>
      </c>
      <c r="O152" s="91"/>
      <c r="P152" s="91"/>
    </row>
    <row r="153" spans="7:16" ht="16.5" customHeight="1">
      <c r="G153" s="241" t="s">
        <v>423</v>
      </c>
      <c r="H153" s="242"/>
      <c r="I153" s="242"/>
      <c r="J153" s="242"/>
      <c r="K153" s="242"/>
      <c r="L153" s="242"/>
      <c r="M153" s="243"/>
      <c r="N153" s="219">
        <v>0.46800000000000003</v>
      </c>
      <c r="O153" s="91"/>
      <c r="P153" s="91"/>
    </row>
    <row r="154" spans="7:16">
      <c r="G154" s="244"/>
      <c r="H154" s="245"/>
      <c r="I154" s="245"/>
      <c r="J154" s="245"/>
      <c r="K154" s="245"/>
      <c r="L154" s="245"/>
      <c r="M154" s="246"/>
      <c r="N154" s="220"/>
      <c r="O154" s="91"/>
      <c r="P154" s="91"/>
    </row>
    <row r="155" spans="7:16">
      <c r="G155" s="238" t="s">
        <v>424</v>
      </c>
      <c r="H155" s="239"/>
      <c r="I155" s="239"/>
      <c r="J155" s="239"/>
      <c r="K155" s="239"/>
      <c r="L155" s="239"/>
      <c r="M155" s="240"/>
      <c r="N155" s="101">
        <v>0.32400000000000001</v>
      </c>
      <c r="O155" s="91"/>
      <c r="P155" s="91"/>
    </row>
    <row r="156" spans="7:16" ht="16.5" customHeight="1">
      <c r="G156" s="241" t="s">
        <v>425</v>
      </c>
      <c r="H156" s="242"/>
      <c r="I156" s="242"/>
      <c r="J156" s="242"/>
      <c r="K156" s="242"/>
      <c r="L156" s="242"/>
      <c r="M156" s="243"/>
      <c r="N156" s="219">
        <v>0.47299999999999998</v>
      </c>
      <c r="O156" s="91"/>
      <c r="P156" s="91"/>
    </row>
    <row r="157" spans="7:16">
      <c r="G157" s="244"/>
      <c r="H157" s="245"/>
      <c r="I157" s="245"/>
      <c r="J157" s="245"/>
      <c r="K157" s="245"/>
      <c r="L157" s="245"/>
      <c r="M157" s="246"/>
      <c r="N157" s="220"/>
      <c r="O157" s="91"/>
      <c r="P157" s="91"/>
    </row>
    <row r="158" spans="7:16" ht="16.5" customHeight="1">
      <c r="G158" s="241" t="s">
        <v>426</v>
      </c>
      <c r="H158" s="242"/>
      <c r="I158" s="242"/>
      <c r="J158" s="242"/>
      <c r="K158" s="242"/>
      <c r="L158" s="242"/>
      <c r="M158" s="243"/>
      <c r="N158" s="219">
        <v>0.39300000000000002</v>
      </c>
      <c r="O158" s="91"/>
      <c r="P158" s="91"/>
    </row>
    <row r="159" spans="7:16">
      <c r="G159" s="244"/>
      <c r="H159" s="245"/>
      <c r="I159" s="245"/>
      <c r="J159" s="245"/>
      <c r="K159" s="245"/>
      <c r="L159" s="245"/>
      <c r="M159" s="246"/>
      <c r="N159" s="220"/>
      <c r="O159" s="91"/>
      <c r="P159" s="91"/>
    </row>
    <row r="160" spans="7:16" ht="16.5" customHeight="1">
      <c r="G160" s="241" t="s">
        <v>427</v>
      </c>
      <c r="H160" s="242"/>
      <c r="I160" s="242"/>
      <c r="J160" s="242"/>
      <c r="K160" s="242"/>
      <c r="L160" s="242"/>
      <c r="M160" s="243"/>
      <c r="N160" s="219">
        <v>0.622</v>
      </c>
      <c r="O160" s="91"/>
      <c r="P160" s="91"/>
    </row>
    <row r="161" spans="6:18">
      <c r="G161" s="244"/>
      <c r="H161" s="245"/>
      <c r="I161" s="245"/>
      <c r="J161" s="245"/>
      <c r="K161" s="245"/>
      <c r="L161" s="245"/>
      <c r="M161" s="246"/>
      <c r="N161" s="220"/>
      <c r="O161" s="91"/>
      <c r="P161" s="91"/>
    </row>
    <row r="162" spans="6:18" ht="16.5" customHeight="1">
      <c r="G162" s="338" t="s">
        <v>428</v>
      </c>
      <c r="H162" s="339"/>
      <c r="I162" s="339"/>
      <c r="J162" s="339"/>
      <c r="K162" s="339"/>
      <c r="L162" s="339"/>
      <c r="M162" s="340"/>
      <c r="N162" s="102">
        <v>0.45</v>
      </c>
      <c r="O162" s="91"/>
      <c r="P162" s="91"/>
    </row>
    <row r="163" spans="6:18">
      <c r="G163" s="238" t="s">
        <v>383</v>
      </c>
      <c r="H163" s="239"/>
      <c r="I163" s="239"/>
      <c r="J163" s="239"/>
      <c r="K163" s="239"/>
      <c r="L163" s="239"/>
      <c r="M163" s="240"/>
      <c r="N163" s="101">
        <v>0.01</v>
      </c>
      <c r="O163" s="91"/>
      <c r="P163" s="91"/>
    </row>
    <row r="164" spans="6:18" ht="16.5" customHeight="1">
      <c r="G164" s="338" t="s">
        <v>429</v>
      </c>
      <c r="H164" s="339"/>
      <c r="I164" s="339"/>
      <c r="J164" s="339"/>
      <c r="K164" s="339"/>
      <c r="L164" s="339"/>
      <c r="M164" s="340"/>
      <c r="N164" s="101">
        <v>1.0999999999999999E-2</v>
      </c>
      <c r="O164" s="91"/>
      <c r="P164" s="91"/>
    </row>
    <row r="165" spans="6:18">
      <c r="G165" s="91"/>
      <c r="H165" s="91"/>
      <c r="I165" s="91"/>
      <c r="J165" s="91"/>
      <c r="K165" s="91"/>
      <c r="L165" s="91"/>
      <c r="M165" s="94" t="s">
        <v>349</v>
      </c>
      <c r="N165" s="100">
        <v>814</v>
      </c>
      <c r="O165" s="91"/>
      <c r="P165" s="91"/>
    </row>
    <row r="166" spans="6:18" ht="14.85" customHeight="1">
      <c r="F166" s="2"/>
      <c r="G166" s="121" t="s">
        <v>430</v>
      </c>
      <c r="H166" s="122"/>
      <c r="I166" s="122"/>
      <c r="J166" s="122"/>
      <c r="K166" s="122"/>
      <c r="L166" s="122"/>
      <c r="M166" s="122"/>
      <c r="N166" s="122"/>
      <c r="O166" s="122"/>
      <c r="P166" s="122"/>
      <c r="R166" s="24" t="s">
        <v>344</v>
      </c>
    </row>
    <row r="167" spans="6:18" ht="14.85" customHeight="1">
      <c r="G167" s="91"/>
      <c r="H167" s="91"/>
      <c r="I167" s="91"/>
      <c r="J167" s="91"/>
      <c r="K167" s="91"/>
      <c r="L167" s="91"/>
      <c r="M167" s="91"/>
      <c r="N167" s="91"/>
      <c r="O167" s="91"/>
      <c r="P167" s="91"/>
    </row>
    <row r="168" spans="6:18" ht="14.85" customHeight="1">
      <c r="G168" s="90" t="s">
        <v>431</v>
      </c>
      <c r="H168" s="91"/>
      <c r="I168" s="91"/>
      <c r="J168" s="91"/>
      <c r="K168" s="91"/>
      <c r="L168" s="91"/>
      <c r="M168" s="90" t="s">
        <v>432</v>
      </c>
      <c r="N168" s="91"/>
      <c r="O168" s="91"/>
      <c r="P168" s="91"/>
    </row>
    <row r="169" spans="6:18" ht="14.85" customHeight="1">
      <c r="G169" s="235">
        <v>1</v>
      </c>
      <c r="H169" s="236"/>
      <c r="I169" s="237"/>
      <c r="J169" s="101">
        <v>0.45500000000000002</v>
      </c>
      <c r="K169" s="91"/>
      <c r="L169" s="91"/>
      <c r="M169" s="221" t="s">
        <v>346</v>
      </c>
      <c r="N169" s="222"/>
      <c r="O169" s="96">
        <v>0.11700000000000001</v>
      </c>
      <c r="P169" s="91"/>
    </row>
    <row r="170" spans="6:18" ht="14.85" customHeight="1">
      <c r="G170" s="232" t="s">
        <v>402</v>
      </c>
      <c r="H170" s="233"/>
      <c r="I170" s="234"/>
      <c r="J170" s="101">
        <v>0.254</v>
      </c>
      <c r="K170" s="91"/>
      <c r="L170" s="91"/>
      <c r="M170" s="221" t="s">
        <v>347</v>
      </c>
      <c r="N170" s="222"/>
      <c r="O170" s="96">
        <v>0.88300000000000001</v>
      </c>
      <c r="P170" s="91"/>
    </row>
    <row r="171" spans="6:18" ht="14.85" customHeight="1">
      <c r="G171" s="232" t="s">
        <v>403</v>
      </c>
      <c r="H171" s="233"/>
      <c r="I171" s="234"/>
      <c r="J171" s="101">
        <v>0.12</v>
      </c>
      <c r="K171" s="91"/>
      <c r="L171" s="91"/>
      <c r="M171" s="91"/>
      <c r="N171" s="91"/>
      <c r="O171" s="91"/>
      <c r="P171" s="91"/>
    </row>
    <row r="172" spans="6:18" ht="14.85" customHeight="1">
      <c r="G172" s="232" t="s">
        <v>405</v>
      </c>
      <c r="H172" s="233"/>
      <c r="I172" s="234"/>
      <c r="J172" s="101">
        <v>0.05</v>
      </c>
      <c r="K172" s="91"/>
      <c r="L172" s="91"/>
      <c r="M172" s="91"/>
      <c r="N172" s="91"/>
      <c r="O172" s="91"/>
      <c r="P172" s="91"/>
    </row>
    <row r="173" spans="6:18" ht="16.5" customHeight="1">
      <c r="G173" s="232" t="s">
        <v>406</v>
      </c>
      <c r="H173" s="233"/>
      <c r="I173" s="234"/>
      <c r="J173" s="101">
        <v>2.4E-2</v>
      </c>
      <c r="K173" s="91"/>
      <c r="L173" s="91"/>
      <c r="M173" s="91"/>
      <c r="N173" s="91"/>
      <c r="O173" s="91"/>
      <c r="P173" s="91"/>
    </row>
    <row r="174" spans="6:18" ht="16.5" customHeight="1">
      <c r="G174" s="232" t="s">
        <v>407</v>
      </c>
      <c r="H174" s="233"/>
      <c r="I174" s="234"/>
      <c r="J174" s="101">
        <v>1.4E-2</v>
      </c>
      <c r="K174" s="91"/>
      <c r="L174" s="91"/>
      <c r="M174" s="91"/>
      <c r="N174" s="91"/>
      <c r="O174" s="91"/>
      <c r="P174" s="91"/>
    </row>
    <row r="175" spans="6:18" ht="16.5" customHeight="1">
      <c r="G175" s="232" t="s">
        <v>408</v>
      </c>
      <c r="H175" s="233"/>
      <c r="I175" s="234"/>
      <c r="J175" s="101">
        <v>5.0000000000000001E-3</v>
      </c>
      <c r="K175" s="91"/>
      <c r="L175" s="91"/>
      <c r="M175" s="91"/>
      <c r="N175" s="91"/>
      <c r="O175" s="91"/>
      <c r="P175" s="91"/>
    </row>
    <row r="176" spans="6:18" ht="16.5" customHeight="1">
      <c r="G176" s="232" t="s">
        <v>409</v>
      </c>
      <c r="H176" s="233"/>
      <c r="I176" s="234"/>
      <c r="J176" s="101">
        <v>1.0999999999999999E-2</v>
      </c>
      <c r="K176" s="91"/>
      <c r="L176" s="91"/>
      <c r="M176" s="91"/>
      <c r="N176" s="91"/>
      <c r="O176" s="91"/>
      <c r="P176" s="91"/>
    </row>
    <row r="177" spans="7:16" ht="16.5" customHeight="1">
      <c r="G177" s="235" t="s">
        <v>410</v>
      </c>
      <c r="H177" s="236"/>
      <c r="I177" s="237"/>
      <c r="J177" s="101">
        <v>7.0000000000000001E-3</v>
      </c>
      <c r="K177" s="91"/>
      <c r="L177" s="91"/>
      <c r="M177" s="91"/>
      <c r="N177" s="91"/>
      <c r="O177" s="91"/>
      <c r="P177" s="91"/>
    </row>
    <row r="178" spans="7:16" ht="16.5" customHeight="1">
      <c r="G178" s="232" t="s">
        <v>411</v>
      </c>
      <c r="H178" s="233"/>
      <c r="I178" s="234"/>
      <c r="J178" s="101">
        <v>1.2E-2</v>
      </c>
      <c r="K178" s="91"/>
      <c r="L178" s="91"/>
      <c r="M178" s="91"/>
      <c r="N178" s="91"/>
      <c r="O178" s="91"/>
      <c r="P178" s="91"/>
    </row>
    <row r="179" spans="7:16" ht="16.5" customHeight="1">
      <c r="G179" s="232" t="s">
        <v>433</v>
      </c>
      <c r="H179" s="233"/>
      <c r="I179" s="234"/>
      <c r="J179" s="101">
        <v>8.0000000000000002E-3</v>
      </c>
      <c r="K179" s="91"/>
      <c r="L179" s="91"/>
      <c r="M179" s="91"/>
      <c r="N179" s="91"/>
      <c r="O179" s="91"/>
      <c r="P179" s="91"/>
    </row>
    <row r="180" spans="7:16" ht="16.5" customHeight="1">
      <c r="G180" s="232" t="s">
        <v>434</v>
      </c>
      <c r="H180" s="233"/>
      <c r="I180" s="234"/>
      <c r="J180" s="101">
        <v>0.04</v>
      </c>
      <c r="K180" s="91"/>
      <c r="L180" s="91"/>
      <c r="M180" s="91"/>
      <c r="N180" s="91"/>
      <c r="O180" s="91"/>
      <c r="P180" s="91"/>
    </row>
    <row r="181" spans="7:16">
      <c r="G181" s="91"/>
      <c r="H181" s="91"/>
      <c r="I181" s="91"/>
      <c r="J181" s="91"/>
      <c r="K181" s="91"/>
      <c r="L181" s="91"/>
      <c r="M181" s="91"/>
      <c r="N181" s="91"/>
      <c r="O181" s="91"/>
      <c r="P181" s="91"/>
    </row>
    <row r="182" spans="7:16">
      <c r="G182" s="90" t="s">
        <v>435</v>
      </c>
      <c r="H182" s="91"/>
      <c r="I182" s="91"/>
      <c r="J182" s="91"/>
      <c r="K182" s="91"/>
      <c r="L182" s="91"/>
      <c r="M182" s="91"/>
      <c r="N182" s="91"/>
      <c r="O182" s="91"/>
      <c r="P182" s="91"/>
    </row>
    <row r="183" spans="7:16">
      <c r="G183" s="235">
        <v>1</v>
      </c>
      <c r="H183" s="236"/>
      <c r="I183" s="237"/>
      <c r="J183" s="101">
        <v>0.19900000000000001</v>
      </c>
      <c r="K183" s="91"/>
      <c r="L183" s="91"/>
      <c r="M183" s="91"/>
      <c r="N183" s="91"/>
      <c r="O183" s="91"/>
      <c r="P183" s="91"/>
    </row>
    <row r="184" spans="7:16" ht="16.5" customHeight="1">
      <c r="G184" s="232" t="s">
        <v>402</v>
      </c>
      <c r="H184" s="233"/>
      <c r="I184" s="234"/>
      <c r="J184" s="101">
        <v>0.35299999999999998</v>
      </c>
      <c r="K184" s="91"/>
      <c r="L184" s="91"/>
      <c r="M184" s="91"/>
      <c r="N184" s="91"/>
      <c r="O184" s="91"/>
      <c r="P184" s="91"/>
    </row>
    <row r="185" spans="7:16" ht="16.5" customHeight="1">
      <c r="G185" s="232" t="s">
        <v>403</v>
      </c>
      <c r="H185" s="233"/>
      <c r="I185" s="234"/>
      <c r="J185" s="101">
        <v>0.214</v>
      </c>
      <c r="K185" s="91"/>
      <c r="L185" s="91"/>
      <c r="M185" s="91"/>
      <c r="N185" s="91"/>
      <c r="O185" s="91"/>
      <c r="P185" s="91"/>
    </row>
    <row r="186" spans="7:16" ht="16.5" customHeight="1">
      <c r="G186" s="232" t="s">
        <v>405</v>
      </c>
      <c r="H186" s="233"/>
      <c r="I186" s="234"/>
      <c r="J186" s="101">
        <v>7.8E-2</v>
      </c>
      <c r="K186" s="91"/>
      <c r="L186" s="91"/>
      <c r="M186" s="91"/>
      <c r="N186" s="91"/>
      <c r="O186" s="91"/>
      <c r="P186" s="91"/>
    </row>
    <row r="187" spans="7:16" ht="16.5" customHeight="1">
      <c r="G187" s="232" t="s">
        <v>406</v>
      </c>
      <c r="H187" s="233"/>
      <c r="I187" s="234"/>
      <c r="J187" s="101">
        <v>4.7E-2</v>
      </c>
      <c r="K187" s="91"/>
      <c r="L187" s="91"/>
      <c r="M187" s="91"/>
      <c r="N187" s="91"/>
      <c r="O187" s="91"/>
      <c r="P187" s="91"/>
    </row>
    <row r="188" spans="7:16" ht="16.5" customHeight="1">
      <c r="G188" s="232" t="s">
        <v>407</v>
      </c>
      <c r="H188" s="233"/>
      <c r="I188" s="234"/>
      <c r="J188" s="101">
        <v>3.7999999999999999E-2</v>
      </c>
      <c r="K188" s="91"/>
      <c r="L188" s="91"/>
      <c r="M188" s="91"/>
      <c r="N188" s="91"/>
      <c r="O188" s="91"/>
      <c r="P188" s="91"/>
    </row>
    <row r="189" spans="7:16" ht="16.5" customHeight="1">
      <c r="G189" s="232" t="s">
        <v>408</v>
      </c>
      <c r="H189" s="233"/>
      <c r="I189" s="234"/>
      <c r="J189" s="101">
        <v>2.1999999999999999E-2</v>
      </c>
      <c r="K189" s="91"/>
      <c r="L189" s="91"/>
      <c r="M189" s="91"/>
      <c r="N189" s="91"/>
      <c r="O189" s="91"/>
      <c r="P189" s="91"/>
    </row>
    <row r="190" spans="7:16" ht="16.5" customHeight="1">
      <c r="G190" s="232" t="s">
        <v>409</v>
      </c>
      <c r="H190" s="233"/>
      <c r="I190" s="234"/>
      <c r="J190" s="101">
        <v>0.02</v>
      </c>
      <c r="K190" s="91"/>
      <c r="L190" s="91"/>
      <c r="M190" s="91"/>
      <c r="N190" s="91"/>
      <c r="O190" s="91"/>
      <c r="P190" s="91"/>
    </row>
    <row r="191" spans="7:16" ht="16.5" customHeight="1">
      <c r="G191" s="235" t="s">
        <v>410</v>
      </c>
      <c r="H191" s="236"/>
      <c r="I191" s="237"/>
      <c r="J191" s="101">
        <v>2E-3</v>
      </c>
      <c r="K191" s="91"/>
      <c r="L191" s="91"/>
      <c r="M191" s="91"/>
      <c r="N191" s="91"/>
      <c r="O191" s="91"/>
      <c r="P191" s="91"/>
    </row>
    <row r="192" spans="7:16" ht="16.5" customHeight="1">
      <c r="G192" s="232" t="s">
        <v>411</v>
      </c>
      <c r="H192" s="233"/>
      <c r="I192" s="234"/>
      <c r="J192" s="101">
        <v>4.0000000000000001E-3</v>
      </c>
      <c r="K192" s="91"/>
      <c r="L192" s="91"/>
      <c r="M192" s="91"/>
      <c r="N192" s="91"/>
      <c r="O192" s="91"/>
      <c r="P192" s="91"/>
    </row>
    <row r="193" spans="7:16" ht="16.5" customHeight="1">
      <c r="G193" s="232" t="s">
        <v>433</v>
      </c>
      <c r="H193" s="233"/>
      <c r="I193" s="234"/>
      <c r="J193" s="101">
        <v>0</v>
      </c>
      <c r="K193" s="91"/>
      <c r="L193" s="91"/>
      <c r="M193" s="91"/>
      <c r="N193" s="91"/>
      <c r="O193" s="91"/>
      <c r="P193" s="91"/>
    </row>
    <row r="194" spans="7:16" ht="16.5" customHeight="1">
      <c r="G194" s="232" t="s">
        <v>434</v>
      </c>
      <c r="H194" s="233"/>
      <c r="I194" s="234"/>
      <c r="J194" s="101">
        <v>2.1999999999999999E-2</v>
      </c>
      <c r="K194" s="99" t="s">
        <v>349</v>
      </c>
      <c r="L194" s="103">
        <v>451</v>
      </c>
      <c r="M194" s="91"/>
      <c r="N194" s="91"/>
      <c r="O194" s="91"/>
      <c r="P194" s="91"/>
    </row>
    <row r="195" spans="7:16">
      <c r="G195" s="91"/>
      <c r="H195" s="91"/>
      <c r="I195" s="91"/>
      <c r="J195" s="91"/>
      <c r="K195" s="91"/>
      <c r="L195" s="91"/>
      <c r="M195" s="91"/>
      <c r="N195" s="91"/>
      <c r="O195" s="91"/>
      <c r="P195" s="91"/>
    </row>
    <row r="196" spans="7:16">
      <c r="G196" s="90" t="s">
        <v>436</v>
      </c>
      <c r="H196" s="91"/>
      <c r="I196" s="91"/>
      <c r="J196" s="91"/>
      <c r="K196" s="91"/>
      <c r="L196" s="91"/>
      <c r="M196" s="91"/>
      <c r="N196" s="91"/>
      <c r="O196" s="91"/>
      <c r="P196" s="91"/>
    </row>
    <row r="197" spans="7:16">
      <c r="G197" s="221" t="s">
        <v>346</v>
      </c>
      <c r="H197" s="247"/>
      <c r="I197" s="222"/>
      <c r="J197" s="96">
        <v>0.40500000000000003</v>
      </c>
      <c r="K197" s="91"/>
      <c r="L197" s="91"/>
      <c r="M197" s="91"/>
      <c r="N197" s="91"/>
      <c r="O197" s="91"/>
      <c r="P197" s="91"/>
    </row>
    <row r="198" spans="7:16">
      <c r="G198" s="91"/>
      <c r="H198" s="91"/>
      <c r="I198" s="91"/>
      <c r="J198" s="91"/>
      <c r="K198" s="91"/>
      <c r="L198" s="91"/>
      <c r="M198" s="91"/>
      <c r="N198" s="91"/>
      <c r="O198" s="91"/>
      <c r="P198" s="91"/>
    </row>
    <row r="199" spans="7:16">
      <c r="G199" s="90" t="s">
        <v>437</v>
      </c>
      <c r="H199" s="91"/>
      <c r="I199" s="91"/>
      <c r="J199" s="91"/>
      <c r="K199" s="91"/>
      <c r="L199" s="91"/>
      <c r="M199" s="91"/>
      <c r="N199" s="91"/>
      <c r="O199" s="91"/>
      <c r="P199" s="91"/>
    </row>
    <row r="200" spans="7:16" ht="16.5" customHeight="1">
      <c r="G200" s="226" t="s">
        <v>438</v>
      </c>
      <c r="H200" s="227"/>
      <c r="I200" s="227"/>
      <c r="J200" s="227"/>
      <c r="K200" s="227"/>
      <c r="L200" s="227"/>
      <c r="M200" s="227"/>
      <c r="N200" s="228"/>
      <c r="O200" s="219">
        <v>0.39400000000000002</v>
      </c>
      <c r="P200" s="91"/>
    </row>
    <row r="201" spans="7:16">
      <c r="G201" s="229"/>
      <c r="H201" s="230"/>
      <c r="I201" s="230"/>
      <c r="J201" s="230"/>
      <c r="K201" s="230"/>
      <c r="L201" s="230"/>
      <c r="M201" s="230"/>
      <c r="N201" s="231"/>
      <c r="O201" s="220"/>
      <c r="P201" s="91"/>
    </row>
    <row r="202" spans="7:16">
      <c r="G202" s="223" t="s">
        <v>439</v>
      </c>
      <c r="H202" s="224"/>
      <c r="I202" s="224"/>
      <c r="J202" s="224"/>
      <c r="K202" s="224"/>
      <c r="L202" s="224"/>
      <c r="M202" s="224"/>
      <c r="N202" s="225"/>
      <c r="O202" s="96">
        <v>0.251</v>
      </c>
      <c r="P202" s="91"/>
    </row>
    <row r="203" spans="7:16" ht="16.5" customHeight="1">
      <c r="G203" s="226" t="s">
        <v>440</v>
      </c>
      <c r="H203" s="227"/>
      <c r="I203" s="227"/>
      <c r="J203" s="227"/>
      <c r="K203" s="227"/>
      <c r="L203" s="227"/>
      <c r="M203" s="227"/>
      <c r="N203" s="228"/>
      <c r="O203" s="219">
        <v>9.2999999999999999E-2</v>
      </c>
      <c r="P203" s="91"/>
    </row>
    <row r="204" spans="7:16">
      <c r="G204" s="229"/>
      <c r="H204" s="230"/>
      <c r="I204" s="230"/>
      <c r="J204" s="230"/>
      <c r="K204" s="230"/>
      <c r="L204" s="230"/>
      <c r="M204" s="230"/>
      <c r="N204" s="231"/>
      <c r="O204" s="220"/>
      <c r="P204" s="91"/>
    </row>
    <row r="205" spans="7:16" ht="16.5" customHeight="1">
      <c r="G205" s="226" t="s">
        <v>441</v>
      </c>
      <c r="H205" s="227"/>
      <c r="I205" s="227"/>
      <c r="J205" s="227"/>
      <c r="K205" s="227"/>
      <c r="L205" s="227"/>
      <c r="M205" s="227"/>
      <c r="N205" s="228"/>
      <c r="O205" s="219">
        <v>0.4</v>
      </c>
      <c r="P205" s="91"/>
    </row>
    <row r="206" spans="7:16">
      <c r="G206" s="229"/>
      <c r="H206" s="230"/>
      <c r="I206" s="230"/>
      <c r="J206" s="230"/>
      <c r="K206" s="230"/>
      <c r="L206" s="230"/>
      <c r="M206" s="230"/>
      <c r="N206" s="231"/>
      <c r="O206" s="220"/>
      <c r="P206" s="91"/>
    </row>
    <row r="207" spans="7:16" ht="16.5" customHeight="1">
      <c r="G207" s="226" t="s">
        <v>442</v>
      </c>
      <c r="H207" s="227"/>
      <c r="I207" s="227"/>
      <c r="J207" s="227"/>
      <c r="K207" s="227"/>
      <c r="L207" s="227"/>
      <c r="M207" s="227"/>
      <c r="N207" s="228"/>
      <c r="O207" s="219">
        <v>0.46600000000000003</v>
      </c>
      <c r="P207" s="91"/>
    </row>
    <row r="208" spans="7:16">
      <c r="G208" s="229"/>
      <c r="H208" s="230"/>
      <c r="I208" s="230"/>
      <c r="J208" s="230"/>
      <c r="K208" s="230"/>
      <c r="L208" s="230"/>
      <c r="M208" s="230"/>
      <c r="N208" s="231"/>
      <c r="O208" s="220"/>
      <c r="P208" s="91"/>
    </row>
    <row r="209" spans="7:16" ht="16.5" customHeight="1">
      <c r="G209" s="226" t="s">
        <v>443</v>
      </c>
      <c r="H209" s="227"/>
      <c r="I209" s="227"/>
      <c r="J209" s="227"/>
      <c r="K209" s="227"/>
      <c r="L209" s="227"/>
      <c r="M209" s="227"/>
      <c r="N209" s="228"/>
      <c r="O209" s="219">
        <v>0.48699999999999999</v>
      </c>
      <c r="P209" s="91"/>
    </row>
    <row r="210" spans="7:16">
      <c r="G210" s="229"/>
      <c r="H210" s="230"/>
      <c r="I210" s="230"/>
      <c r="J210" s="230"/>
      <c r="K210" s="230"/>
      <c r="L210" s="230"/>
      <c r="M210" s="230"/>
      <c r="N210" s="231"/>
      <c r="O210" s="220"/>
      <c r="P210" s="91"/>
    </row>
    <row r="211" spans="7:16" ht="16.5" customHeight="1">
      <c r="G211" s="226" t="s">
        <v>444</v>
      </c>
      <c r="H211" s="227"/>
      <c r="I211" s="227"/>
      <c r="J211" s="227"/>
      <c r="K211" s="227"/>
      <c r="L211" s="227"/>
      <c r="M211" s="227"/>
      <c r="N211" s="228"/>
      <c r="O211" s="219">
        <v>0.33400000000000002</v>
      </c>
      <c r="P211" s="91"/>
    </row>
    <row r="212" spans="7:16">
      <c r="G212" s="229"/>
      <c r="H212" s="230"/>
      <c r="I212" s="230"/>
      <c r="J212" s="230"/>
      <c r="K212" s="230"/>
      <c r="L212" s="230"/>
      <c r="M212" s="230"/>
      <c r="N212" s="231"/>
      <c r="O212" s="220"/>
      <c r="P212" s="91"/>
    </row>
    <row r="213" spans="7:16" ht="16.5" customHeight="1">
      <c r="G213" s="226" t="s">
        <v>445</v>
      </c>
      <c r="H213" s="227"/>
      <c r="I213" s="227"/>
      <c r="J213" s="227"/>
      <c r="K213" s="227"/>
      <c r="L213" s="227"/>
      <c r="M213" s="227"/>
      <c r="N213" s="228"/>
      <c r="O213" s="219">
        <v>0.37</v>
      </c>
      <c r="P213" s="91"/>
    </row>
    <row r="214" spans="7:16">
      <c r="G214" s="229"/>
      <c r="H214" s="230"/>
      <c r="I214" s="230"/>
      <c r="J214" s="230"/>
      <c r="K214" s="230"/>
      <c r="L214" s="230"/>
      <c r="M214" s="230"/>
      <c r="N214" s="231"/>
      <c r="O214" s="220"/>
      <c r="P214" s="91"/>
    </row>
    <row r="215" spans="7:16" ht="16.5" customHeight="1">
      <c r="G215" s="226" t="s">
        <v>446</v>
      </c>
      <c r="H215" s="227"/>
      <c r="I215" s="227"/>
      <c r="J215" s="227"/>
      <c r="K215" s="227"/>
      <c r="L215" s="227"/>
      <c r="M215" s="227"/>
      <c r="N215" s="228"/>
      <c r="O215" s="219">
        <v>0.161</v>
      </c>
      <c r="P215" s="91"/>
    </row>
    <row r="216" spans="7:16">
      <c r="G216" s="229"/>
      <c r="H216" s="230"/>
      <c r="I216" s="230"/>
      <c r="J216" s="230"/>
      <c r="K216" s="230"/>
      <c r="L216" s="230"/>
      <c r="M216" s="230"/>
      <c r="N216" s="231"/>
      <c r="O216" s="220"/>
      <c r="P216" s="91"/>
    </row>
    <row r="217" spans="7:16" ht="16.5" customHeight="1">
      <c r="G217" s="226" t="s">
        <v>447</v>
      </c>
      <c r="H217" s="227"/>
      <c r="I217" s="227"/>
      <c r="J217" s="227"/>
      <c r="K217" s="227"/>
      <c r="L217" s="227"/>
      <c r="M217" s="227"/>
      <c r="N217" s="228"/>
      <c r="O217" s="219">
        <v>0.26900000000000002</v>
      </c>
      <c r="P217" s="91"/>
    </row>
    <row r="218" spans="7:16">
      <c r="G218" s="229"/>
      <c r="H218" s="230"/>
      <c r="I218" s="230"/>
      <c r="J218" s="230"/>
      <c r="K218" s="230"/>
      <c r="L218" s="230"/>
      <c r="M218" s="230"/>
      <c r="N218" s="231"/>
      <c r="O218" s="220"/>
      <c r="P218" s="91"/>
    </row>
    <row r="219" spans="7:16" ht="16.5" customHeight="1">
      <c r="G219" s="226" t="s">
        <v>448</v>
      </c>
      <c r="H219" s="227"/>
      <c r="I219" s="227"/>
      <c r="J219" s="227"/>
      <c r="K219" s="227"/>
      <c r="L219" s="227"/>
      <c r="M219" s="227"/>
      <c r="N219" s="228"/>
      <c r="O219" s="219">
        <v>0.33100000000000002</v>
      </c>
      <c r="P219" s="91"/>
    </row>
    <row r="220" spans="7:16">
      <c r="G220" s="229"/>
      <c r="H220" s="230"/>
      <c r="I220" s="230"/>
      <c r="J220" s="230"/>
      <c r="K220" s="230"/>
      <c r="L220" s="230"/>
      <c r="M220" s="230"/>
      <c r="N220" s="231"/>
      <c r="O220" s="220"/>
      <c r="P220" s="91"/>
    </row>
    <row r="221" spans="7:16" ht="16.5" customHeight="1">
      <c r="G221" s="226" t="s">
        <v>449</v>
      </c>
      <c r="H221" s="227"/>
      <c r="I221" s="227"/>
      <c r="J221" s="227"/>
      <c r="K221" s="227"/>
      <c r="L221" s="227"/>
      <c r="M221" s="227"/>
      <c r="N221" s="228"/>
      <c r="O221" s="219">
        <v>0.107</v>
      </c>
      <c r="P221" s="91"/>
    </row>
    <row r="222" spans="7:16">
      <c r="G222" s="229"/>
      <c r="H222" s="230"/>
      <c r="I222" s="230"/>
      <c r="J222" s="230"/>
      <c r="K222" s="230"/>
      <c r="L222" s="230"/>
      <c r="M222" s="230"/>
      <c r="N222" s="231"/>
      <c r="O222" s="220"/>
      <c r="P222" s="91"/>
    </row>
    <row r="223" spans="7:16" ht="16.5" customHeight="1">
      <c r="G223" s="226" t="s">
        <v>450</v>
      </c>
      <c r="H223" s="227"/>
      <c r="I223" s="227"/>
      <c r="J223" s="227"/>
      <c r="K223" s="227"/>
      <c r="L223" s="227"/>
      <c r="M223" s="227"/>
      <c r="N223" s="228"/>
      <c r="O223" s="219">
        <v>9.2999999999999999E-2</v>
      </c>
      <c r="P223" s="91"/>
    </row>
    <row r="224" spans="7:16">
      <c r="G224" s="229"/>
      <c r="H224" s="230"/>
      <c r="I224" s="230"/>
      <c r="J224" s="230"/>
      <c r="K224" s="230"/>
      <c r="L224" s="230"/>
      <c r="M224" s="230"/>
      <c r="N224" s="231"/>
      <c r="O224" s="220"/>
      <c r="P224" s="91"/>
    </row>
    <row r="225" spans="7:16" ht="16.5" customHeight="1">
      <c r="G225" s="226" t="s">
        <v>451</v>
      </c>
      <c r="H225" s="227"/>
      <c r="I225" s="227"/>
      <c r="J225" s="227"/>
      <c r="K225" s="227"/>
      <c r="L225" s="227"/>
      <c r="M225" s="227"/>
      <c r="N225" s="228"/>
      <c r="O225" s="219">
        <v>0.26900000000000002</v>
      </c>
      <c r="P225" s="91"/>
    </row>
    <row r="226" spans="7:16">
      <c r="G226" s="229"/>
      <c r="H226" s="230"/>
      <c r="I226" s="230"/>
      <c r="J226" s="230"/>
      <c r="K226" s="230"/>
      <c r="L226" s="230"/>
      <c r="M226" s="230"/>
      <c r="N226" s="231"/>
      <c r="O226" s="220"/>
      <c r="P226" s="91"/>
    </row>
    <row r="227" spans="7:16">
      <c r="G227" s="223" t="s">
        <v>452</v>
      </c>
      <c r="H227" s="224"/>
      <c r="I227" s="224"/>
      <c r="J227" s="224"/>
      <c r="K227" s="224"/>
      <c r="L227" s="224"/>
      <c r="M227" s="224"/>
      <c r="N227" s="225"/>
      <c r="O227" s="96">
        <v>4.2000000000000003E-2</v>
      </c>
      <c r="P227" s="91"/>
    </row>
    <row r="228" spans="7:16" ht="16.5" customHeight="1">
      <c r="G228" s="226" t="s">
        <v>453</v>
      </c>
      <c r="H228" s="227"/>
      <c r="I228" s="227"/>
      <c r="J228" s="227"/>
      <c r="K228" s="227"/>
      <c r="L228" s="227"/>
      <c r="M228" s="227"/>
      <c r="N228" s="228"/>
      <c r="O228" s="219">
        <v>0.13700000000000001</v>
      </c>
      <c r="P228" s="91"/>
    </row>
    <row r="229" spans="7:16">
      <c r="G229" s="229"/>
      <c r="H229" s="230"/>
      <c r="I229" s="230"/>
      <c r="J229" s="230"/>
      <c r="K229" s="230"/>
      <c r="L229" s="230"/>
      <c r="M229" s="230"/>
      <c r="N229" s="231"/>
      <c r="O229" s="220"/>
      <c r="P229" s="91"/>
    </row>
    <row r="230" spans="7:16">
      <c r="G230" s="223" t="s">
        <v>454</v>
      </c>
      <c r="H230" s="224"/>
      <c r="I230" s="224"/>
      <c r="J230" s="224"/>
      <c r="K230" s="224"/>
      <c r="L230" s="224"/>
      <c r="M230" s="224"/>
      <c r="N230" s="225"/>
      <c r="O230" s="96">
        <v>0.22700000000000001</v>
      </c>
      <c r="P230" s="91"/>
    </row>
    <row r="231" spans="7:16">
      <c r="G231" s="223" t="s">
        <v>455</v>
      </c>
      <c r="H231" s="224"/>
      <c r="I231" s="224"/>
      <c r="J231" s="224"/>
      <c r="K231" s="224"/>
      <c r="L231" s="224"/>
      <c r="M231" s="224"/>
      <c r="N231" s="225"/>
      <c r="O231" s="96">
        <v>0.14899999999999999</v>
      </c>
      <c r="P231" s="91"/>
    </row>
    <row r="232" spans="7:16">
      <c r="G232" s="223" t="s">
        <v>456</v>
      </c>
      <c r="H232" s="224"/>
      <c r="I232" s="224"/>
      <c r="J232" s="224"/>
      <c r="K232" s="224"/>
      <c r="L232" s="224"/>
      <c r="M232" s="224"/>
      <c r="N232" s="225"/>
      <c r="O232" s="96">
        <v>0.10100000000000001</v>
      </c>
      <c r="P232" s="91"/>
    </row>
    <row r="233" spans="7:16">
      <c r="G233" s="223" t="s">
        <v>457</v>
      </c>
      <c r="H233" s="224"/>
      <c r="I233" s="224"/>
      <c r="J233" s="224"/>
      <c r="K233" s="224"/>
      <c r="L233" s="224"/>
      <c r="M233" s="224"/>
      <c r="N233" s="225"/>
      <c r="O233" s="96">
        <v>0.113</v>
      </c>
      <c r="P233" s="91"/>
    </row>
    <row r="234" spans="7:16">
      <c r="G234" s="223" t="s">
        <v>458</v>
      </c>
      <c r="H234" s="224"/>
      <c r="I234" s="224"/>
      <c r="J234" s="224"/>
      <c r="K234" s="224"/>
      <c r="L234" s="224"/>
      <c r="M234" s="224"/>
      <c r="N234" s="225"/>
      <c r="O234" s="96">
        <v>0.20300000000000001</v>
      </c>
      <c r="P234" s="91"/>
    </row>
    <row r="235" spans="7:16" ht="16.5" customHeight="1">
      <c r="G235" s="226" t="s">
        <v>459</v>
      </c>
      <c r="H235" s="227"/>
      <c r="I235" s="227"/>
      <c r="J235" s="227"/>
      <c r="K235" s="227"/>
      <c r="L235" s="227"/>
      <c r="M235" s="227"/>
      <c r="N235" s="228"/>
      <c r="O235" s="219">
        <v>0.14899999999999999</v>
      </c>
      <c r="P235" s="91"/>
    </row>
    <row r="236" spans="7:16">
      <c r="G236" s="229"/>
      <c r="H236" s="230"/>
      <c r="I236" s="230"/>
      <c r="J236" s="230"/>
      <c r="K236" s="230"/>
      <c r="L236" s="230"/>
      <c r="M236" s="230"/>
      <c r="N236" s="231"/>
      <c r="O236" s="220"/>
      <c r="P236" s="91"/>
    </row>
    <row r="237" spans="7:16" ht="16.5" customHeight="1">
      <c r="G237" s="226" t="s">
        <v>460</v>
      </c>
      <c r="H237" s="227"/>
      <c r="I237" s="227"/>
      <c r="J237" s="227"/>
      <c r="K237" s="227"/>
      <c r="L237" s="227"/>
      <c r="M237" s="227"/>
      <c r="N237" s="228"/>
      <c r="O237" s="219">
        <v>0.313</v>
      </c>
      <c r="P237" s="91"/>
    </row>
    <row r="238" spans="7:16">
      <c r="G238" s="229"/>
      <c r="H238" s="230"/>
      <c r="I238" s="230"/>
      <c r="J238" s="230"/>
      <c r="K238" s="230"/>
      <c r="L238" s="230"/>
      <c r="M238" s="230"/>
      <c r="N238" s="231"/>
      <c r="O238" s="220"/>
      <c r="P238" s="91"/>
    </row>
    <row r="239" spans="7:16">
      <c r="G239" s="223" t="s">
        <v>391</v>
      </c>
      <c r="H239" s="224"/>
      <c r="I239" s="224"/>
      <c r="J239" s="224"/>
      <c r="K239" s="224"/>
      <c r="L239" s="224"/>
      <c r="M239" s="224"/>
      <c r="N239" s="225"/>
      <c r="O239" s="96">
        <v>6.6000000000000003E-2</v>
      </c>
      <c r="P239" s="91"/>
    </row>
    <row r="240" spans="7:16">
      <c r="G240" s="91"/>
      <c r="H240" s="91"/>
      <c r="I240" s="91"/>
      <c r="J240" s="91"/>
      <c r="K240" s="91"/>
      <c r="L240" s="91"/>
      <c r="M240" s="91"/>
      <c r="N240" s="99" t="s">
        <v>349</v>
      </c>
      <c r="O240" s="103">
        <v>335</v>
      </c>
      <c r="P240" s="91"/>
    </row>
    <row r="241" spans="6:18">
      <c r="G241" s="91"/>
      <c r="H241" s="91"/>
      <c r="I241" s="91"/>
      <c r="J241" s="91"/>
      <c r="K241" s="91"/>
      <c r="L241" s="91"/>
      <c r="M241" s="91"/>
      <c r="N241" s="91"/>
      <c r="O241" s="91"/>
      <c r="P241" s="91"/>
    </row>
    <row r="242" spans="6:18">
      <c r="F242" s="2"/>
      <c r="G242" s="121" t="s">
        <v>461</v>
      </c>
      <c r="H242" s="122"/>
      <c r="I242" s="122"/>
      <c r="J242" s="122"/>
      <c r="K242" s="122"/>
      <c r="L242" s="122"/>
      <c r="M242" s="122"/>
      <c r="N242" s="122"/>
      <c r="O242" s="122"/>
      <c r="P242" s="122"/>
      <c r="R242" s="24" t="s">
        <v>344</v>
      </c>
    </row>
    <row r="243" spans="6:18">
      <c r="G243" s="91"/>
      <c r="H243" s="91"/>
      <c r="I243" s="91"/>
      <c r="J243" s="91"/>
      <c r="K243" s="91"/>
      <c r="L243" s="91"/>
      <c r="M243" s="91"/>
      <c r="N243" s="91"/>
      <c r="O243" s="91"/>
      <c r="P243" s="91"/>
    </row>
    <row r="244" spans="6:18">
      <c r="G244" s="90" t="s">
        <v>462</v>
      </c>
      <c r="H244" s="91"/>
      <c r="I244" s="91"/>
      <c r="J244" s="91"/>
      <c r="K244" s="91"/>
      <c r="L244" s="90" t="s">
        <v>463</v>
      </c>
      <c r="M244" s="91"/>
      <c r="N244" s="91"/>
      <c r="O244" s="91"/>
      <c r="P244" s="91"/>
    </row>
    <row r="245" spans="6:18">
      <c r="G245" s="221" t="s">
        <v>346</v>
      </c>
      <c r="H245" s="247"/>
      <c r="I245" s="222"/>
      <c r="J245" s="92">
        <v>0.76</v>
      </c>
      <c r="K245" s="91"/>
      <c r="L245" s="221" t="s">
        <v>464</v>
      </c>
      <c r="M245" s="247"/>
      <c r="N245" s="222"/>
      <c r="O245" s="92">
        <v>0.71699999999999997</v>
      </c>
      <c r="P245" s="91"/>
    </row>
    <row r="246" spans="6:18">
      <c r="G246" s="221" t="s">
        <v>347</v>
      </c>
      <c r="H246" s="247"/>
      <c r="I246" s="222"/>
      <c r="J246" s="92">
        <v>0.24</v>
      </c>
      <c r="K246" s="91"/>
      <c r="L246" s="221" t="s">
        <v>465</v>
      </c>
      <c r="M246" s="247"/>
      <c r="N246" s="222"/>
      <c r="O246" s="92">
        <v>0.215</v>
      </c>
      <c r="P246" s="91"/>
    </row>
    <row r="247" spans="6:18">
      <c r="G247" s="91"/>
      <c r="H247" s="91"/>
      <c r="I247" s="91"/>
      <c r="J247" s="91"/>
      <c r="K247" s="91"/>
      <c r="L247" s="221" t="s">
        <v>466</v>
      </c>
      <c r="M247" s="247"/>
      <c r="N247" s="222"/>
      <c r="O247" s="92">
        <v>4.2000000000000003E-2</v>
      </c>
      <c r="P247" s="91"/>
    </row>
    <row r="248" spans="6:18">
      <c r="G248" s="91"/>
      <c r="H248" s="91"/>
      <c r="I248" s="91"/>
      <c r="J248" s="91"/>
      <c r="K248" s="91"/>
      <c r="L248" s="221" t="s">
        <v>467</v>
      </c>
      <c r="M248" s="247"/>
      <c r="N248" s="222"/>
      <c r="O248" s="92">
        <v>2.5000000000000001E-2</v>
      </c>
      <c r="P248" s="91"/>
    </row>
    <row r="249" spans="6:18">
      <c r="G249" s="91"/>
      <c r="H249" s="91"/>
      <c r="I249" s="91"/>
      <c r="J249" s="91"/>
      <c r="K249" s="91"/>
      <c r="L249" s="91"/>
      <c r="M249" s="91"/>
      <c r="N249" s="91"/>
      <c r="O249" s="91"/>
      <c r="P249" s="91"/>
    </row>
    <row r="250" spans="6:18">
      <c r="G250" s="91"/>
      <c r="H250" s="91"/>
      <c r="I250" s="91"/>
      <c r="J250" s="91"/>
      <c r="K250" s="91"/>
      <c r="L250" s="90" t="s">
        <v>468</v>
      </c>
      <c r="M250" s="91"/>
      <c r="N250" s="91"/>
      <c r="O250" s="91"/>
      <c r="P250" s="91"/>
    </row>
    <row r="251" spans="6:18">
      <c r="G251" s="91"/>
      <c r="H251" s="91"/>
      <c r="I251" s="91"/>
      <c r="J251" s="91"/>
      <c r="K251" s="91"/>
      <c r="L251" s="261">
        <v>1</v>
      </c>
      <c r="M251" s="343"/>
      <c r="N251" s="262"/>
      <c r="O251" s="92">
        <v>0</v>
      </c>
      <c r="P251" s="91"/>
    </row>
    <row r="252" spans="6:18">
      <c r="G252" s="91"/>
      <c r="H252" s="91"/>
      <c r="I252" s="91"/>
      <c r="J252" s="91"/>
      <c r="K252" s="91"/>
      <c r="L252" s="221" t="s">
        <v>402</v>
      </c>
      <c r="M252" s="247"/>
      <c r="N252" s="222"/>
      <c r="O252" s="92">
        <v>2.1999999999999999E-2</v>
      </c>
      <c r="P252" s="91"/>
    </row>
    <row r="253" spans="6:18">
      <c r="G253" s="91"/>
      <c r="H253" s="91"/>
      <c r="I253" s="91"/>
      <c r="J253" s="91"/>
      <c r="K253" s="91"/>
      <c r="L253" s="221" t="s">
        <v>403</v>
      </c>
      <c r="M253" s="247"/>
      <c r="N253" s="222"/>
      <c r="O253" s="92">
        <v>6.0000000000000001E-3</v>
      </c>
      <c r="P253" s="91"/>
    </row>
    <row r="254" spans="6:18">
      <c r="G254" s="91"/>
      <c r="H254" s="91"/>
      <c r="I254" s="91"/>
      <c r="J254" s="91"/>
      <c r="K254" s="91"/>
      <c r="L254" s="221" t="s">
        <v>405</v>
      </c>
      <c r="M254" s="247"/>
      <c r="N254" s="222"/>
      <c r="O254" s="92">
        <v>7.0000000000000001E-3</v>
      </c>
      <c r="P254" s="91"/>
    </row>
    <row r="255" spans="6:18">
      <c r="G255" s="91"/>
      <c r="H255" s="91"/>
      <c r="I255" s="91"/>
      <c r="J255" s="91"/>
      <c r="K255" s="91"/>
      <c r="L255" s="221" t="s">
        <v>406</v>
      </c>
      <c r="M255" s="247"/>
      <c r="N255" s="222"/>
      <c r="O255" s="92">
        <v>0</v>
      </c>
      <c r="P255" s="91"/>
    </row>
    <row r="256" spans="6:18">
      <c r="G256" s="91"/>
      <c r="H256" s="91"/>
      <c r="I256" s="91"/>
      <c r="J256" s="91"/>
      <c r="K256" s="91"/>
      <c r="L256" s="221" t="s">
        <v>407</v>
      </c>
      <c r="M256" s="247"/>
      <c r="N256" s="222"/>
      <c r="O256" s="92">
        <v>5.0000000000000001E-3</v>
      </c>
      <c r="P256" s="91"/>
    </row>
    <row r="257" spans="7:16">
      <c r="G257" s="91"/>
      <c r="H257" s="91"/>
      <c r="I257" s="91"/>
      <c r="J257" s="91"/>
      <c r="K257" s="91"/>
      <c r="L257" s="221" t="s">
        <v>408</v>
      </c>
      <c r="M257" s="247"/>
      <c r="N257" s="222"/>
      <c r="O257" s="92">
        <v>0.01</v>
      </c>
      <c r="P257" s="91"/>
    </row>
    <row r="258" spans="7:16">
      <c r="G258" s="91"/>
      <c r="H258" s="91"/>
      <c r="I258" s="91"/>
      <c r="J258" s="91"/>
      <c r="K258" s="91"/>
      <c r="L258" s="221" t="s">
        <v>409</v>
      </c>
      <c r="M258" s="247"/>
      <c r="N258" s="222"/>
      <c r="O258" s="92">
        <v>1.2999999999999999E-2</v>
      </c>
      <c r="P258" s="91"/>
    </row>
    <row r="259" spans="7:16">
      <c r="G259" s="91"/>
      <c r="H259" s="91"/>
      <c r="I259" s="91"/>
      <c r="J259" s="91"/>
      <c r="K259" s="91"/>
      <c r="L259" s="221" t="s">
        <v>410</v>
      </c>
      <c r="M259" s="247"/>
      <c r="N259" s="222"/>
      <c r="O259" s="92">
        <v>3.5000000000000003E-2</v>
      </c>
      <c r="P259" s="91"/>
    </row>
    <row r="260" spans="7:16">
      <c r="G260" s="91"/>
      <c r="H260" s="91"/>
      <c r="I260" s="91"/>
      <c r="J260" s="91"/>
      <c r="K260" s="91"/>
      <c r="L260" s="221" t="s">
        <v>411</v>
      </c>
      <c r="M260" s="247"/>
      <c r="N260" s="222"/>
      <c r="O260" s="92">
        <v>8.2000000000000003E-2</v>
      </c>
      <c r="P260" s="91"/>
    </row>
    <row r="261" spans="7:16">
      <c r="G261" s="91"/>
      <c r="H261" s="91"/>
      <c r="I261" s="91"/>
      <c r="J261" s="91"/>
      <c r="K261" s="91"/>
      <c r="L261" s="221" t="s">
        <v>469</v>
      </c>
      <c r="M261" s="247"/>
      <c r="N261" s="222"/>
      <c r="O261" s="92">
        <v>0.15</v>
      </c>
      <c r="P261" s="91"/>
    </row>
    <row r="262" spans="7:16">
      <c r="G262" s="91"/>
      <c r="H262" s="91"/>
      <c r="I262" s="91"/>
      <c r="J262" s="91"/>
      <c r="K262" s="91"/>
      <c r="L262" s="221" t="s">
        <v>470</v>
      </c>
      <c r="M262" s="247"/>
      <c r="N262" s="222"/>
      <c r="O262" s="92">
        <v>0.35699999999999998</v>
      </c>
      <c r="P262" s="91"/>
    </row>
    <row r="263" spans="7:16">
      <c r="G263" s="91"/>
      <c r="H263" s="91"/>
      <c r="I263" s="91"/>
      <c r="J263" s="91"/>
      <c r="K263" s="91"/>
      <c r="L263" s="221" t="s">
        <v>471</v>
      </c>
      <c r="M263" s="247"/>
      <c r="N263" s="222"/>
      <c r="O263" s="92">
        <v>0.313</v>
      </c>
      <c r="P263" s="91"/>
    </row>
    <row r="264" spans="7:16">
      <c r="G264" s="91"/>
      <c r="H264" s="91"/>
      <c r="I264" s="91"/>
      <c r="J264" s="91"/>
      <c r="K264" s="91"/>
      <c r="L264" s="91"/>
      <c r="M264" s="91"/>
      <c r="N264" s="91"/>
      <c r="O264" s="91"/>
      <c r="P264" s="91"/>
    </row>
    <row r="265" spans="7:16">
      <c r="G265" s="91"/>
      <c r="H265" s="91"/>
      <c r="I265" s="91"/>
      <c r="J265" s="91"/>
      <c r="K265" s="91"/>
      <c r="L265" s="91"/>
      <c r="M265" s="91"/>
      <c r="N265" s="91"/>
      <c r="O265" s="91"/>
      <c r="P265" s="91"/>
    </row>
    <row r="266" spans="7:16">
      <c r="G266" s="90" t="s">
        <v>472</v>
      </c>
      <c r="H266" s="91"/>
      <c r="I266" s="91"/>
      <c r="J266" s="91"/>
      <c r="K266" s="91"/>
      <c r="L266" s="91"/>
      <c r="M266" s="91"/>
      <c r="N266" s="91"/>
      <c r="O266" s="91"/>
      <c r="P266" s="91"/>
    </row>
    <row r="267" spans="7:16">
      <c r="G267" s="221" t="s">
        <v>346</v>
      </c>
      <c r="H267" s="247"/>
      <c r="I267" s="222"/>
      <c r="J267" s="92">
        <v>0.89700000000000002</v>
      </c>
      <c r="K267" s="91"/>
      <c r="L267" s="91"/>
      <c r="M267" s="91"/>
      <c r="N267" s="91"/>
      <c r="O267" s="91"/>
      <c r="P267" s="91"/>
    </row>
    <row r="268" spans="7:16">
      <c r="G268" s="221" t="s">
        <v>347</v>
      </c>
      <c r="H268" s="247"/>
      <c r="I268" s="222"/>
      <c r="J268" s="104"/>
      <c r="K268" s="91"/>
      <c r="L268" s="91"/>
      <c r="M268" s="91"/>
      <c r="N268" s="91"/>
      <c r="O268" s="91"/>
      <c r="P268" s="91"/>
    </row>
    <row r="269" spans="7:16">
      <c r="G269" s="91"/>
      <c r="H269" s="91"/>
      <c r="I269" s="91"/>
      <c r="J269" s="91"/>
      <c r="K269" s="91"/>
      <c r="L269" s="91"/>
      <c r="M269" s="91"/>
      <c r="N269" s="91"/>
      <c r="O269" s="91"/>
      <c r="P269" s="91"/>
    </row>
    <row r="270" spans="7:16">
      <c r="G270" s="90" t="s">
        <v>473</v>
      </c>
      <c r="H270" s="91"/>
      <c r="I270" s="91"/>
      <c r="J270" s="91"/>
      <c r="K270" s="91"/>
      <c r="L270" s="91"/>
      <c r="M270" s="91"/>
      <c r="N270" s="91"/>
      <c r="O270" s="91"/>
      <c r="P270" s="91"/>
    </row>
    <row r="271" spans="7:16">
      <c r="G271" s="223" t="s">
        <v>474</v>
      </c>
      <c r="H271" s="224"/>
      <c r="I271" s="224"/>
      <c r="J271" s="224"/>
      <c r="K271" s="224"/>
      <c r="L271" s="224"/>
      <c r="M271" s="224"/>
      <c r="N271" s="225"/>
      <c r="O271" s="96">
        <v>7.8E-2</v>
      </c>
      <c r="P271" s="91"/>
    </row>
    <row r="272" spans="7:16">
      <c r="G272" s="223" t="s">
        <v>475</v>
      </c>
      <c r="H272" s="224"/>
      <c r="I272" s="224"/>
      <c r="J272" s="224"/>
      <c r="K272" s="224"/>
      <c r="L272" s="224"/>
      <c r="M272" s="224"/>
      <c r="N272" s="225"/>
      <c r="O272" s="96">
        <v>0.32</v>
      </c>
      <c r="P272" s="91"/>
    </row>
    <row r="273" spans="7:16">
      <c r="G273" s="223" t="s">
        <v>476</v>
      </c>
      <c r="H273" s="224"/>
      <c r="I273" s="224"/>
      <c r="J273" s="224"/>
      <c r="K273" s="224"/>
      <c r="L273" s="224"/>
      <c r="M273" s="224"/>
      <c r="N273" s="225"/>
      <c r="O273" s="96">
        <v>0.245</v>
      </c>
      <c r="P273" s="91"/>
    </row>
    <row r="274" spans="7:16">
      <c r="G274" s="223" t="s">
        <v>477</v>
      </c>
      <c r="H274" s="224"/>
      <c r="I274" s="224"/>
      <c r="J274" s="224"/>
      <c r="K274" s="224"/>
      <c r="L274" s="224"/>
      <c r="M274" s="224"/>
      <c r="N274" s="225"/>
      <c r="O274" s="96">
        <v>0.214</v>
      </c>
      <c r="P274" s="91"/>
    </row>
    <row r="275" spans="7:16">
      <c r="G275" s="223" t="s">
        <v>478</v>
      </c>
      <c r="H275" s="224"/>
      <c r="I275" s="224"/>
      <c r="J275" s="224"/>
      <c r="K275" s="224"/>
      <c r="L275" s="224"/>
      <c r="M275" s="224"/>
      <c r="N275" s="225"/>
      <c r="O275" s="96">
        <v>0.13700000000000001</v>
      </c>
      <c r="P275" s="91"/>
    </row>
    <row r="276" spans="7:16">
      <c r="G276" s="223" t="s">
        <v>479</v>
      </c>
      <c r="H276" s="224"/>
      <c r="I276" s="224"/>
      <c r="J276" s="224"/>
      <c r="K276" s="224"/>
      <c r="L276" s="224"/>
      <c r="M276" s="224"/>
      <c r="N276" s="225"/>
      <c r="O276" s="96">
        <v>8.1000000000000003E-2</v>
      </c>
      <c r="P276" s="91"/>
    </row>
    <row r="277" spans="7:16">
      <c r="G277" s="223" t="s">
        <v>480</v>
      </c>
      <c r="H277" s="224"/>
      <c r="I277" s="224"/>
      <c r="J277" s="224"/>
      <c r="K277" s="224"/>
      <c r="L277" s="224"/>
      <c r="M277" s="224"/>
      <c r="N277" s="225"/>
      <c r="O277" s="96">
        <v>0.32600000000000001</v>
      </c>
      <c r="P277" s="91"/>
    </row>
    <row r="278" spans="7:16">
      <c r="G278" s="223" t="s">
        <v>481</v>
      </c>
      <c r="H278" s="224"/>
      <c r="I278" s="224"/>
      <c r="J278" s="224"/>
      <c r="K278" s="224"/>
      <c r="L278" s="224"/>
      <c r="M278" s="224"/>
      <c r="N278" s="225"/>
      <c r="O278" s="96">
        <v>3.9E-2</v>
      </c>
      <c r="P278" s="91"/>
    </row>
    <row r="279" spans="7:16">
      <c r="G279" s="223" t="s">
        <v>482</v>
      </c>
      <c r="H279" s="224"/>
      <c r="I279" s="224"/>
      <c r="J279" s="224"/>
      <c r="K279" s="224"/>
      <c r="L279" s="224"/>
      <c r="M279" s="224"/>
      <c r="N279" s="225"/>
      <c r="O279" s="96">
        <v>0.26900000000000002</v>
      </c>
      <c r="P279" s="91"/>
    </row>
    <row r="280" spans="7:16">
      <c r="G280" s="223" t="s">
        <v>483</v>
      </c>
      <c r="H280" s="224"/>
      <c r="I280" s="224"/>
      <c r="J280" s="224"/>
      <c r="K280" s="224"/>
      <c r="L280" s="224"/>
      <c r="M280" s="224"/>
      <c r="N280" s="225"/>
      <c r="O280" s="96">
        <v>0.53800000000000003</v>
      </c>
      <c r="P280" s="91"/>
    </row>
    <row r="281" spans="7:16" ht="16.5" customHeight="1">
      <c r="G281" s="226" t="s">
        <v>484</v>
      </c>
      <c r="H281" s="227"/>
      <c r="I281" s="227"/>
      <c r="J281" s="227"/>
      <c r="K281" s="227"/>
      <c r="L281" s="227"/>
      <c r="M281" s="227"/>
      <c r="N281" s="228"/>
      <c r="O281" s="219">
        <v>1.2999999999999999E-2</v>
      </c>
      <c r="P281" s="91"/>
    </row>
    <row r="282" spans="7:16">
      <c r="G282" s="229"/>
      <c r="H282" s="230"/>
      <c r="I282" s="230"/>
      <c r="J282" s="230"/>
      <c r="K282" s="230"/>
      <c r="L282" s="230"/>
      <c r="M282" s="230"/>
      <c r="N282" s="231"/>
      <c r="O282" s="220"/>
      <c r="P282" s="91"/>
    </row>
    <row r="283" spans="7:16">
      <c r="G283" s="223" t="s">
        <v>485</v>
      </c>
      <c r="H283" s="224"/>
      <c r="I283" s="224"/>
      <c r="J283" s="224"/>
      <c r="K283" s="224"/>
      <c r="L283" s="224"/>
      <c r="M283" s="224"/>
      <c r="N283" s="225"/>
      <c r="O283" s="96">
        <v>0.23799999999999999</v>
      </c>
      <c r="P283" s="91"/>
    </row>
    <row r="284" spans="7:16">
      <c r="G284" s="91"/>
      <c r="H284" s="91"/>
      <c r="I284" s="91"/>
      <c r="J284" s="91"/>
      <c r="K284" s="91"/>
      <c r="L284" s="91"/>
      <c r="M284" s="91"/>
      <c r="N284" s="99" t="s">
        <v>349</v>
      </c>
      <c r="O284" s="98">
        <v>743</v>
      </c>
      <c r="P284" s="91"/>
    </row>
    <row r="285" spans="7:16">
      <c r="G285" s="91"/>
      <c r="H285" s="91"/>
      <c r="I285" s="91"/>
      <c r="J285" s="91"/>
      <c r="K285" s="91"/>
      <c r="L285" s="91"/>
      <c r="M285" s="91"/>
      <c r="N285" s="91"/>
      <c r="O285" s="91"/>
      <c r="P285" s="91"/>
    </row>
    <row r="286" spans="7:16">
      <c r="G286" s="90" t="s">
        <v>486</v>
      </c>
      <c r="H286" s="91"/>
      <c r="I286" s="91"/>
      <c r="J286" s="91"/>
      <c r="K286" s="327" t="s">
        <v>487</v>
      </c>
      <c r="L286" s="328"/>
      <c r="M286" s="328"/>
      <c r="N286" s="329"/>
      <c r="O286" s="96">
        <v>0.76200000000000001</v>
      </c>
      <c r="P286" s="91"/>
    </row>
    <row r="287" spans="7:16">
      <c r="G287" s="221" t="s">
        <v>346</v>
      </c>
      <c r="H287" s="247"/>
      <c r="I287" s="222"/>
      <c r="J287" s="92">
        <v>0.88500000000000001</v>
      </c>
      <c r="K287" s="91"/>
      <c r="L287" s="91"/>
      <c r="M287" s="91"/>
      <c r="N287" s="91"/>
      <c r="O287" s="91"/>
      <c r="P287" s="91"/>
    </row>
    <row r="288" spans="7:16">
      <c r="G288" s="221" t="s">
        <v>347</v>
      </c>
      <c r="H288" s="247"/>
      <c r="I288" s="222"/>
      <c r="J288" s="104"/>
      <c r="K288" s="91"/>
      <c r="L288" s="91"/>
      <c r="M288" s="91"/>
      <c r="N288" s="91"/>
      <c r="O288" s="91"/>
      <c r="P288" s="91"/>
    </row>
    <row r="289" spans="7:16">
      <c r="G289" s="91"/>
      <c r="H289" s="91"/>
      <c r="I289" s="91"/>
      <c r="J289" s="91"/>
      <c r="K289" s="91"/>
      <c r="L289" s="91"/>
      <c r="M289" s="91"/>
      <c r="N289" s="91"/>
      <c r="O289" s="91"/>
      <c r="P289" s="91"/>
    </row>
    <row r="290" spans="7:16">
      <c r="G290" s="90" t="s">
        <v>488</v>
      </c>
      <c r="H290" s="91"/>
      <c r="I290" s="91"/>
      <c r="J290" s="91"/>
      <c r="K290" s="91"/>
      <c r="L290" s="91"/>
      <c r="M290" s="91"/>
      <c r="N290" s="91"/>
      <c r="O290" s="91"/>
      <c r="P290" s="91"/>
    </row>
    <row r="291" spans="7:16">
      <c r="G291" s="223" t="s">
        <v>474</v>
      </c>
      <c r="H291" s="224"/>
      <c r="I291" s="224"/>
      <c r="J291" s="224"/>
      <c r="K291" s="224"/>
      <c r="L291" s="224"/>
      <c r="M291" s="224"/>
      <c r="N291" s="225"/>
      <c r="O291" s="96">
        <v>0.10199999999999999</v>
      </c>
      <c r="P291" s="91"/>
    </row>
    <row r="292" spans="7:16">
      <c r="G292" s="223" t="s">
        <v>489</v>
      </c>
      <c r="H292" s="224"/>
      <c r="I292" s="224"/>
      <c r="J292" s="224"/>
      <c r="K292" s="224"/>
      <c r="L292" s="224"/>
      <c r="M292" s="224"/>
      <c r="N292" s="225"/>
      <c r="O292" s="96">
        <v>0.26900000000000002</v>
      </c>
      <c r="P292" s="91"/>
    </row>
    <row r="293" spans="7:16">
      <c r="G293" s="223" t="s">
        <v>476</v>
      </c>
      <c r="H293" s="224"/>
      <c r="I293" s="224"/>
      <c r="J293" s="224"/>
      <c r="K293" s="224"/>
      <c r="L293" s="224"/>
      <c r="M293" s="224"/>
      <c r="N293" s="225"/>
      <c r="O293" s="96">
        <v>0.246</v>
      </c>
      <c r="P293" s="91"/>
    </row>
    <row r="294" spans="7:16">
      <c r="G294" s="223" t="s">
        <v>477</v>
      </c>
      <c r="H294" s="224"/>
      <c r="I294" s="224"/>
      <c r="J294" s="224"/>
      <c r="K294" s="224"/>
      <c r="L294" s="224"/>
      <c r="M294" s="224"/>
      <c r="N294" s="225"/>
      <c r="O294" s="96">
        <v>0.19500000000000001</v>
      </c>
      <c r="P294" s="91"/>
    </row>
    <row r="295" spans="7:16">
      <c r="G295" s="223" t="s">
        <v>478</v>
      </c>
      <c r="H295" s="224"/>
      <c r="I295" s="224"/>
      <c r="J295" s="224"/>
      <c r="K295" s="224"/>
      <c r="L295" s="224"/>
      <c r="M295" s="224"/>
      <c r="N295" s="225"/>
      <c r="O295" s="96">
        <v>0.124</v>
      </c>
      <c r="P295" s="91"/>
    </row>
    <row r="296" spans="7:16">
      <c r="G296" s="223" t="s">
        <v>479</v>
      </c>
      <c r="H296" s="224"/>
      <c r="I296" s="224"/>
      <c r="J296" s="224"/>
      <c r="K296" s="224"/>
      <c r="L296" s="224"/>
      <c r="M296" s="224"/>
      <c r="N296" s="225"/>
      <c r="O296" s="96">
        <v>0.08</v>
      </c>
      <c r="P296" s="91"/>
    </row>
    <row r="297" spans="7:16" ht="14.85" customHeight="1">
      <c r="G297" s="223" t="s">
        <v>480</v>
      </c>
      <c r="H297" s="224"/>
      <c r="I297" s="224"/>
      <c r="J297" s="224"/>
      <c r="K297" s="224"/>
      <c r="L297" s="224"/>
      <c r="M297" s="224"/>
      <c r="N297" s="225"/>
      <c r="O297" s="96">
        <v>0.32200000000000001</v>
      </c>
      <c r="P297" s="91"/>
    </row>
    <row r="298" spans="7:16">
      <c r="G298" s="223" t="s">
        <v>481</v>
      </c>
      <c r="H298" s="224"/>
      <c r="I298" s="224"/>
      <c r="J298" s="224"/>
      <c r="K298" s="224"/>
      <c r="L298" s="224"/>
      <c r="M298" s="224"/>
      <c r="N298" s="225"/>
      <c r="O298" s="96">
        <v>4.1000000000000002E-2</v>
      </c>
      <c r="P298" s="91"/>
    </row>
    <row r="299" spans="7:16">
      <c r="G299" s="223" t="s">
        <v>482</v>
      </c>
      <c r="H299" s="224"/>
      <c r="I299" s="224"/>
      <c r="J299" s="224"/>
      <c r="K299" s="224"/>
      <c r="L299" s="224"/>
      <c r="M299" s="224"/>
      <c r="N299" s="225"/>
      <c r="O299" s="96">
        <v>0.3</v>
      </c>
      <c r="P299" s="91"/>
    </row>
    <row r="300" spans="7:16">
      <c r="G300" s="223" t="s">
        <v>483</v>
      </c>
      <c r="H300" s="224"/>
      <c r="I300" s="224"/>
      <c r="J300" s="224"/>
      <c r="K300" s="224"/>
      <c r="L300" s="224"/>
      <c r="M300" s="224"/>
      <c r="N300" s="225"/>
      <c r="O300" s="96">
        <v>0.54400000000000004</v>
      </c>
      <c r="P300" s="91"/>
    </row>
    <row r="301" spans="7:16" ht="16.5" customHeight="1">
      <c r="G301" s="226" t="s">
        <v>484</v>
      </c>
      <c r="H301" s="227"/>
      <c r="I301" s="227"/>
      <c r="J301" s="227"/>
      <c r="K301" s="227"/>
      <c r="L301" s="227"/>
      <c r="M301" s="227"/>
      <c r="N301" s="228"/>
      <c r="O301" s="219">
        <v>1.2E-2</v>
      </c>
      <c r="P301" s="91"/>
    </row>
    <row r="302" spans="7:16" ht="16.5" customHeight="1">
      <c r="G302" s="229" t="s">
        <v>485</v>
      </c>
      <c r="H302" s="230"/>
      <c r="I302" s="230"/>
      <c r="J302" s="230"/>
      <c r="K302" s="230"/>
      <c r="L302" s="230"/>
      <c r="M302" s="230"/>
      <c r="N302" s="231"/>
      <c r="O302" s="220"/>
      <c r="P302" s="91"/>
    </row>
    <row r="303" spans="7:16">
      <c r="G303" s="223" t="s">
        <v>485</v>
      </c>
      <c r="H303" s="224"/>
      <c r="I303" s="224"/>
      <c r="J303" s="224"/>
      <c r="K303" s="224"/>
      <c r="L303" s="224"/>
      <c r="M303" s="224"/>
      <c r="N303" s="225"/>
      <c r="O303" s="96">
        <v>0.221</v>
      </c>
      <c r="P303" s="91"/>
    </row>
    <row r="304" spans="7:16">
      <c r="G304" s="327" t="s">
        <v>490</v>
      </c>
      <c r="H304" s="328"/>
      <c r="I304" s="328"/>
      <c r="J304" s="329"/>
      <c r="K304" s="96">
        <v>0.77900000000000003</v>
      </c>
      <c r="L304" s="91"/>
      <c r="M304" s="91"/>
      <c r="N304" s="99" t="s">
        <v>349</v>
      </c>
      <c r="O304" s="98">
        <v>733</v>
      </c>
      <c r="P304" s="91"/>
    </row>
    <row r="305" spans="7:16">
      <c r="G305" s="91"/>
      <c r="H305" s="91"/>
      <c r="I305" s="91"/>
      <c r="J305" s="91"/>
      <c r="K305" s="91"/>
      <c r="L305" s="91"/>
      <c r="M305" s="91"/>
      <c r="N305" s="91"/>
      <c r="O305" s="91"/>
      <c r="P305" s="91"/>
    </row>
    <row r="306" spans="7:16">
      <c r="G306" s="90" t="s">
        <v>491</v>
      </c>
      <c r="H306" s="91"/>
      <c r="I306" s="91"/>
      <c r="J306" s="91"/>
      <c r="K306" s="91"/>
      <c r="L306" s="91"/>
      <c r="M306" s="105" t="s">
        <v>492</v>
      </c>
      <c r="N306" s="91"/>
      <c r="O306" s="91"/>
      <c r="P306" s="91"/>
    </row>
    <row r="307" spans="7:16">
      <c r="G307" s="223" t="s">
        <v>493</v>
      </c>
      <c r="H307" s="224"/>
      <c r="I307" s="224"/>
      <c r="J307" s="225"/>
      <c r="K307" s="106"/>
      <c r="L307" s="91"/>
      <c r="M307" s="330" t="s">
        <v>494</v>
      </c>
      <c r="N307" s="331"/>
      <c r="O307" s="107">
        <v>778</v>
      </c>
      <c r="P307" s="91" t="s">
        <v>349</v>
      </c>
    </row>
    <row r="308" spans="7:16">
      <c r="G308" s="223" t="s">
        <v>495</v>
      </c>
      <c r="H308" s="224"/>
      <c r="I308" s="224"/>
      <c r="J308" s="225"/>
      <c r="K308" s="106"/>
      <c r="L308" s="91"/>
      <c r="M308" s="330" t="s">
        <v>496</v>
      </c>
      <c r="N308" s="331"/>
      <c r="O308" s="107">
        <v>50</v>
      </c>
      <c r="P308" s="91" t="s">
        <v>349</v>
      </c>
    </row>
    <row r="309" spans="7:16">
      <c r="G309" s="223" t="s">
        <v>497</v>
      </c>
      <c r="H309" s="224"/>
      <c r="I309" s="224"/>
      <c r="J309" s="225"/>
      <c r="K309" s="106"/>
      <c r="L309" s="91"/>
      <c r="M309" s="91"/>
      <c r="N309" s="91"/>
      <c r="O309" s="91" t="s">
        <v>498</v>
      </c>
      <c r="P309" s="91" t="s">
        <v>499</v>
      </c>
    </row>
    <row r="310" spans="7:16">
      <c r="G310" s="223" t="s">
        <v>500</v>
      </c>
      <c r="H310" s="224"/>
      <c r="I310" s="224"/>
      <c r="J310" s="225"/>
      <c r="K310" s="106"/>
      <c r="L310" s="91"/>
      <c r="M310" s="91"/>
      <c r="N310" s="108" t="s">
        <v>501</v>
      </c>
      <c r="O310" s="96">
        <v>8.5000000000000006E-2</v>
      </c>
      <c r="P310" s="96">
        <v>0.08</v>
      </c>
    </row>
    <row r="311" spans="7:16">
      <c r="G311" s="223" t="s">
        <v>502</v>
      </c>
      <c r="H311" s="224"/>
      <c r="I311" s="224"/>
      <c r="J311" s="225"/>
      <c r="K311" s="106"/>
      <c r="L311" s="91"/>
      <c r="M311" s="91"/>
      <c r="N311" s="108" t="s">
        <v>503</v>
      </c>
      <c r="O311" s="96">
        <v>0.27</v>
      </c>
      <c r="P311" s="96">
        <v>0.2</v>
      </c>
    </row>
    <row r="312" spans="7:16">
      <c r="G312" s="223" t="s">
        <v>504</v>
      </c>
      <c r="H312" s="224"/>
      <c r="I312" s="224"/>
      <c r="J312" s="225"/>
      <c r="K312" s="106"/>
      <c r="L312" s="91"/>
      <c r="M312" s="91"/>
      <c r="N312" s="108" t="s">
        <v>505</v>
      </c>
      <c r="O312" s="96">
        <v>0.24399999999999999</v>
      </c>
      <c r="P312" s="96">
        <v>0.14000000000000001</v>
      </c>
    </row>
    <row r="313" spans="7:16">
      <c r="G313" s="223" t="s">
        <v>506</v>
      </c>
      <c r="H313" s="224"/>
      <c r="I313" s="224"/>
      <c r="J313" s="225"/>
      <c r="K313" s="106"/>
      <c r="L313" s="91"/>
      <c r="M313" s="91"/>
      <c r="N313" s="108" t="s">
        <v>507</v>
      </c>
      <c r="O313" s="96">
        <v>0.14299999999999999</v>
      </c>
      <c r="P313" s="96">
        <v>0.14000000000000001</v>
      </c>
    </row>
    <row r="314" spans="7:16">
      <c r="G314" s="223" t="s">
        <v>508</v>
      </c>
      <c r="H314" s="224"/>
      <c r="I314" s="224"/>
      <c r="J314" s="225"/>
      <c r="K314" s="106"/>
      <c r="L314" s="91"/>
      <c r="M314" s="91"/>
      <c r="N314" s="108" t="s">
        <v>509</v>
      </c>
      <c r="O314" s="96">
        <v>7.4999999999999997E-2</v>
      </c>
      <c r="P314" s="96">
        <v>0.16</v>
      </c>
    </row>
    <row r="315" spans="7:16">
      <c r="G315" s="223" t="s">
        <v>510</v>
      </c>
      <c r="H315" s="224"/>
      <c r="I315" s="224"/>
      <c r="J315" s="225"/>
      <c r="K315" s="106"/>
      <c r="L315" s="91"/>
      <c r="M315" s="91"/>
      <c r="N315" s="109" t="s">
        <v>511</v>
      </c>
      <c r="O315" s="96">
        <v>4.4999999999999998E-2</v>
      </c>
      <c r="P315" s="96">
        <v>0.12</v>
      </c>
    </row>
    <row r="316" spans="7:16">
      <c r="G316" s="223" t="s">
        <v>512</v>
      </c>
      <c r="H316" s="224"/>
      <c r="I316" s="224"/>
      <c r="J316" s="225"/>
      <c r="K316" s="106"/>
      <c r="L316" s="91"/>
      <c r="M316" s="91"/>
      <c r="N316" s="109" t="s">
        <v>513</v>
      </c>
      <c r="O316" s="96">
        <v>4.1000000000000002E-2</v>
      </c>
      <c r="P316" s="96">
        <v>0.02</v>
      </c>
    </row>
    <row r="317" spans="7:16">
      <c r="G317" s="223" t="s">
        <v>514</v>
      </c>
      <c r="H317" s="224"/>
      <c r="I317" s="224"/>
      <c r="J317" s="225"/>
      <c r="K317" s="106"/>
      <c r="L317" s="91"/>
      <c r="M317" s="91"/>
      <c r="N317" s="109" t="s">
        <v>515</v>
      </c>
      <c r="O317" s="96">
        <v>0.04</v>
      </c>
      <c r="P317" s="96">
        <v>0.06</v>
      </c>
    </row>
    <row r="318" spans="7:16">
      <c r="G318" s="223" t="s">
        <v>516</v>
      </c>
      <c r="H318" s="224"/>
      <c r="I318" s="224"/>
      <c r="J318" s="225"/>
      <c r="K318" s="106"/>
      <c r="L318" s="91"/>
      <c r="M318" s="91"/>
      <c r="N318" s="108" t="s">
        <v>517</v>
      </c>
      <c r="O318" s="96">
        <v>2.5999999999999999E-2</v>
      </c>
      <c r="P318" s="96">
        <v>0.04</v>
      </c>
    </row>
    <row r="319" spans="7:16">
      <c r="G319" s="91"/>
      <c r="H319" s="91"/>
      <c r="I319" s="91"/>
      <c r="J319" s="91"/>
      <c r="K319" s="91"/>
      <c r="L319" s="91"/>
      <c r="M319" s="91"/>
      <c r="N319" s="108" t="s">
        <v>518</v>
      </c>
      <c r="O319" s="97">
        <v>3.2000000000000001E-2</v>
      </c>
      <c r="P319" s="97">
        <v>0.04</v>
      </c>
    </row>
    <row r="320" spans="7:16">
      <c r="G320" s="91"/>
      <c r="H320" s="91"/>
      <c r="I320" s="91"/>
      <c r="J320" s="91"/>
      <c r="K320" s="91"/>
      <c r="L320" s="91"/>
      <c r="M320" s="91"/>
      <c r="N320" s="110" t="s">
        <v>349</v>
      </c>
      <c r="O320" s="111">
        <v>778</v>
      </c>
      <c r="P320" s="111">
        <v>50</v>
      </c>
    </row>
    <row r="321" spans="7:16">
      <c r="G321" s="90" t="s">
        <v>519</v>
      </c>
      <c r="H321" s="91"/>
      <c r="I321" s="91"/>
      <c r="J321" s="91"/>
      <c r="K321" s="91"/>
      <c r="L321" s="91"/>
      <c r="M321" s="91"/>
      <c r="N321" s="91"/>
      <c r="O321" s="91"/>
      <c r="P321" s="91"/>
    </row>
    <row r="322" spans="7:16">
      <c r="G322" s="223" t="s">
        <v>520</v>
      </c>
      <c r="H322" s="224"/>
      <c r="I322" s="224"/>
      <c r="J322" s="224"/>
      <c r="K322" s="224"/>
      <c r="L322" s="224"/>
      <c r="M322" s="224"/>
      <c r="N322" s="225"/>
      <c r="O322" s="96">
        <v>0.38800000000000001</v>
      </c>
      <c r="P322" s="112"/>
    </row>
    <row r="323" spans="7:16">
      <c r="G323" s="223" t="s">
        <v>521</v>
      </c>
      <c r="H323" s="224"/>
      <c r="I323" s="224"/>
      <c r="J323" s="224"/>
      <c r="K323" s="224"/>
      <c r="L323" s="224"/>
      <c r="M323" s="224"/>
      <c r="N323" s="225"/>
      <c r="O323" s="96">
        <v>0.308</v>
      </c>
      <c r="P323" s="112"/>
    </row>
    <row r="324" spans="7:16">
      <c r="G324" s="223" t="s">
        <v>522</v>
      </c>
      <c r="H324" s="224"/>
      <c r="I324" s="224"/>
      <c r="J324" s="224"/>
      <c r="K324" s="224"/>
      <c r="L324" s="224"/>
      <c r="M324" s="224"/>
      <c r="N324" s="225"/>
      <c r="O324" s="96">
        <v>9.8000000000000004E-2</v>
      </c>
      <c r="P324" s="112"/>
    </row>
    <row r="325" spans="7:16">
      <c r="G325" s="223" t="s">
        <v>523</v>
      </c>
      <c r="H325" s="224"/>
      <c r="I325" s="224"/>
      <c r="J325" s="224"/>
      <c r="K325" s="224"/>
      <c r="L325" s="224"/>
      <c r="M325" s="224"/>
      <c r="N325" s="225"/>
      <c r="O325" s="96">
        <v>9.2999999999999999E-2</v>
      </c>
      <c r="P325" s="112"/>
    </row>
    <row r="326" spans="7:16">
      <c r="G326" s="223" t="s">
        <v>524</v>
      </c>
      <c r="H326" s="224"/>
      <c r="I326" s="224"/>
      <c r="J326" s="224"/>
      <c r="K326" s="224"/>
      <c r="L326" s="224"/>
      <c r="M326" s="224"/>
      <c r="N326" s="225"/>
      <c r="O326" s="96">
        <v>8.0000000000000002E-3</v>
      </c>
      <c r="P326" s="112"/>
    </row>
    <row r="327" spans="7:16">
      <c r="G327" s="223" t="s">
        <v>525</v>
      </c>
      <c r="H327" s="224"/>
      <c r="I327" s="224"/>
      <c r="J327" s="224"/>
      <c r="K327" s="224"/>
      <c r="L327" s="224"/>
      <c r="M327" s="224"/>
      <c r="N327" s="225"/>
      <c r="O327" s="96">
        <v>0.04</v>
      </c>
      <c r="P327" s="112"/>
    </row>
    <row r="328" spans="7:16">
      <c r="G328" s="223" t="s">
        <v>526</v>
      </c>
      <c r="H328" s="224"/>
      <c r="I328" s="224"/>
      <c r="J328" s="224"/>
      <c r="K328" s="224"/>
      <c r="L328" s="224"/>
      <c r="M328" s="224"/>
      <c r="N328" s="225"/>
      <c r="O328" s="96">
        <v>0.192</v>
      </c>
      <c r="P328" s="112"/>
    </row>
    <row r="329" spans="7:16">
      <c r="G329" s="223" t="s">
        <v>527</v>
      </c>
      <c r="H329" s="224"/>
      <c r="I329" s="224"/>
      <c r="J329" s="224"/>
      <c r="K329" s="224"/>
      <c r="L329" s="224"/>
      <c r="M329" s="224"/>
      <c r="N329" s="225"/>
      <c r="O329" s="96">
        <v>0.156</v>
      </c>
      <c r="P329" s="112"/>
    </row>
    <row r="330" spans="7:16">
      <c r="G330" s="223" t="s">
        <v>528</v>
      </c>
      <c r="H330" s="224"/>
      <c r="I330" s="224"/>
      <c r="J330" s="224"/>
      <c r="K330" s="224"/>
      <c r="L330" s="224"/>
      <c r="M330" s="224"/>
      <c r="N330" s="225"/>
      <c r="O330" s="96">
        <v>0.182</v>
      </c>
      <c r="P330" s="112"/>
    </row>
    <row r="331" spans="7:16" ht="16.5" customHeight="1">
      <c r="G331" s="226" t="s">
        <v>529</v>
      </c>
      <c r="H331" s="227"/>
      <c r="I331" s="227"/>
      <c r="J331" s="227"/>
      <c r="K331" s="227"/>
      <c r="L331" s="227"/>
      <c r="M331" s="227"/>
      <c r="N331" s="228"/>
      <c r="O331" s="219">
        <v>0.107</v>
      </c>
      <c r="P331" s="112"/>
    </row>
    <row r="332" spans="7:16">
      <c r="G332" s="229"/>
      <c r="H332" s="230"/>
      <c r="I332" s="230"/>
      <c r="J332" s="230"/>
      <c r="K332" s="230"/>
      <c r="L332" s="230"/>
      <c r="M332" s="230"/>
      <c r="N332" s="231"/>
      <c r="O332" s="220"/>
      <c r="P332" s="112"/>
    </row>
    <row r="333" spans="7:16">
      <c r="G333" s="223" t="s">
        <v>530</v>
      </c>
      <c r="H333" s="224"/>
      <c r="I333" s="224"/>
      <c r="J333" s="224"/>
      <c r="K333" s="224"/>
      <c r="L333" s="224"/>
      <c r="M333" s="224"/>
      <c r="N333" s="225"/>
      <c r="O333" s="96">
        <v>2.9000000000000001E-2</v>
      </c>
      <c r="P333" s="112"/>
    </row>
    <row r="334" spans="7:16">
      <c r="G334" s="223" t="s">
        <v>531</v>
      </c>
      <c r="H334" s="224"/>
      <c r="I334" s="224"/>
      <c r="J334" s="224"/>
      <c r="K334" s="224"/>
      <c r="L334" s="224"/>
      <c r="M334" s="224"/>
      <c r="N334" s="225"/>
      <c r="O334" s="96">
        <v>0.25700000000000001</v>
      </c>
      <c r="P334" s="112"/>
    </row>
    <row r="335" spans="7:16">
      <c r="G335" s="332" t="s">
        <v>532</v>
      </c>
      <c r="H335" s="333"/>
      <c r="I335" s="333"/>
      <c r="J335" s="333"/>
      <c r="K335" s="333"/>
      <c r="L335" s="333"/>
      <c r="M335" s="333"/>
      <c r="N335" s="334"/>
      <c r="O335" s="96">
        <v>3.9E-2</v>
      </c>
      <c r="P335" s="112"/>
    </row>
    <row r="336" spans="7:16">
      <c r="G336" s="223" t="s">
        <v>533</v>
      </c>
      <c r="H336" s="224"/>
      <c r="I336" s="224"/>
      <c r="J336" s="224"/>
      <c r="K336" s="224"/>
      <c r="L336" s="224"/>
      <c r="M336" s="224"/>
      <c r="N336" s="225"/>
      <c r="O336" s="96">
        <v>0.152</v>
      </c>
      <c r="P336" s="112"/>
    </row>
    <row r="337" spans="6:18" ht="16.5" customHeight="1">
      <c r="G337" s="226" t="s">
        <v>534</v>
      </c>
      <c r="H337" s="227"/>
      <c r="I337" s="227"/>
      <c r="J337" s="227"/>
      <c r="K337" s="227"/>
      <c r="L337" s="227"/>
      <c r="M337" s="227"/>
      <c r="N337" s="228"/>
      <c r="O337" s="219">
        <v>0.30599999999999999</v>
      </c>
      <c r="P337" s="112"/>
    </row>
    <row r="338" spans="6:18">
      <c r="G338" s="229"/>
      <c r="H338" s="230"/>
      <c r="I338" s="230"/>
      <c r="J338" s="230"/>
      <c r="K338" s="230"/>
      <c r="L338" s="230"/>
      <c r="M338" s="230"/>
      <c r="N338" s="231"/>
      <c r="O338" s="220"/>
      <c r="P338" s="112"/>
    </row>
    <row r="339" spans="6:18">
      <c r="G339" s="223" t="s">
        <v>535</v>
      </c>
      <c r="H339" s="224"/>
      <c r="I339" s="224"/>
      <c r="J339" s="224"/>
      <c r="K339" s="224"/>
      <c r="L339" s="224"/>
      <c r="M339" s="224"/>
      <c r="N339" s="225"/>
      <c r="O339" s="96">
        <v>8.7999999999999995E-2</v>
      </c>
      <c r="P339" s="112"/>
    </row>
    <row r="340" spans="6:18">
      <c r="G340" s="223" t="s">
        <v>536</v>
      </c>
      <c r="H340" s="224"/>
      <c r="I340" s="224"/>
      <c r="J340" s="224"/>
      <c r="K340" s="224"/>
      <c r="L340" s="224"/>
      <c r="M340" s="224"/>
      <c r="N340" s="225"/>
      <c r="O340" s="96">
        <v>3.4000000000000002E-2</v>
      </c>
      <c r="P340" s="112"/>
    </row>
    <row r="341" spans="6:18">
      <c r="G341" s="223" t="s">
        <v>537</v>
      </c>
      <c r="H341" s="224"/>
      <c r="I341" s="224"/>
      <c r="J341" s="224"/>
      <c r="K341" s="224"/>
      <c r="L341" s="224"/>
      <c r="M341" s="224"/>
      <c r="N341" s="225"/>
      <c r="O341" s="96">
        <v>5.2999999999999999E-2</v>
      </c>
      <c r="P341" s="112"/>
    </row>
    <row r="342" spans="6:18">
      <c r="G342" s="223" t="s">
        <v>538</v>
      </c>
      <c r="H342" s="224"/>
      <c r="I342" s="224"/>
      <c r="J342" s="224"/>
      <c r="K342" s="224"/>
      <c r="L342" s="224"/>
      <c r="M342" s="224"/>
      <c r="N342" s="225"/>
      <c r="O342" s="96">
        <v>0.01</v>
      </c>
      <c r="P342" s="91"/>
    </row>
    <row r="343" spans="6:18">
      <c r="G343" s="223" t="s">
        <v>539</v>
      </c>
      <c r="H343" s="224"/>
      <c r="I343" s="224"/>
      <c r="J343" s="224"/>
      <c r="K343" s="224"/>
      <c r="L343" s="224"/>
      <c r="M343" s="224"/>
      <c r="N343" s="225"/>
      <c r="O343" s="96">
        <v>1.7000000000000001E-2</v>
      </c>
      <c r="P343" s="91"/>
    </row>
    <row r="344" spans="6:18">
      <c r="G344" s="223" t="s">
        <v>540</v>
      </c>
      <c r="H344" s="224"/>
      <c r="I344" s="224"/>
      <c r="J344" s="224"/>
      <c r="K344" s="224"/>
      <c r="L344" s="224"/>
      <c r="M344" s="224"/>
      <c r="N344" s="225"/>
      <c r="O344" s="96">
        <v>1.2999999999999999E-2</v>
      </c>
      <c r="P344" s="91"/>
    </row>
    <row r="345" spans="6:18">
      <c r="G345" s="91"/>
      <c r="H345" s="91"/>
      <c r="I345" s="91"/>
      <c r="J345" s="91"/>
      <c r="K345" s="91"/>
      <c r="L345" s="91"/>
      <c r="M345" s="91"/>
      <c r="N345" s="91"/>
      <c r="O345" s="91"/>
      <c r="P345" s="91"/>
    </row>
    <row r="346" spans="6:18">
      <c r="G346" s="91"/>
      <c r="H346" s="91"/>
      <c r="I346" s="91"/>
      <c r="J346" s="91"/>
      <c r="K346" s="91"/>
      <c r="L346" s="91"/>
      <c r="M346" s="91"/>
      <c r="N346" s="91"/>
      <c r="O346" s="91"/>
      <c r="P346" s="91"/>
    </row>
    <row r="347" spans="6:18">
      <c r="G347" s="91"/>
      <c r="H347" s="91"/>
      <c r="I347" s="91"/>
      <c r="J347" s="91"/>
      <c r="K347" s="91"/>
      <c r="L347" s="91"/>
      <c r="M347" s="91"/>
      <c r="N347" s="91"/>
      <c r="O347" s="91"/>
      <c r="P347" s="91"/>
    </row>
    <row r="348" spans="6:18">
      <c r="F348" s="2"/>
      <c r="G348" s="121" t="s">
        <v>16</v>
      </c>
      <c r="H348" s="122"/>
      <c r="I348" s="122"/>
      <c r="J348" s="122"/>
      <c r="K348" s="122"/>
      <c r="L348" s="122"/>
      <c r="M348" s="122"/>
      <c r="N348" s="122"/>
      <c r="O348" s="122"/>
      <c r="P348" s="122"/>
      <c r="R348" s="24" t="s">
        <v>344</v>
      </c>
    </row>
    <row r="349" spans="6:18">
      <c r="G349" s="91"/>
      <c r="H349" s="91"/>
      <c r="I349" s="91"/>
      <c r="J349" s="91"/>
      <c r="K349" s="91"/>
      <c r="L349" s="91"/>
      <c r="M349" s="91"/>
      <c r="N349" s="91"/>
      <c r="O349" s="91"/>
      <c r="P349" s="91"/>
    </row>
    <row r="350" spans="6:18">
      <c r="G350" s="91"/>
      <c r="H350" s="91"/>
      <c r="I350" s="91"/>
      <c r="J350" s="91"/>
      <c r="K350" s="91"/>
      <c r="L350" s="91"/>
      <c r="M350" s="91"/>
      <c r="N350" s="91"/>
      <c r="O350" s="91"/>
      <c r="P350" s="91"/>
    </row>
    <row r="351" spans="6:18">
      <c r="G351" s="90" t="s">
        <v>541</v>
      </c>
      <c r="H351" s="91"/>
      <c r="I351" s="91"/>
      <c r="J351" s="91"/>
      <c r="K351" s="91"/>
      <c r="L351" s="90" t="s">
        <v>542</v>
      </c>
      <c r="M351" s="91"/>
      <c r="N351" s="91"/>
      <c r="O351" s="91"/>
      <c r="P351" s="91"/>
    </row>
    <row r="352" spans="6:18">
      <c r="G352" s="221" t="s">
        <v>346</v>
      </c>
      <c r="H352" s="247"/>
      <c r="I352" s="222"/>
      <c r="J352" s="92">
        <v>0.96099999999999997</v>
      </c>
      <c r="K352" s="91"/>
      <c r="L352" s="221" t="s">
        <v>346</v>
      </c>
      <c r="M352" s="222"/>
      <c r="N352" s="92">
        <v>0.97199999999999998</v>
      </c>
      <c r="O352" s="91"/>
      <c r="P352" s="91"/>
    </row>
    <row r="353" spans="7:16">
      <c r="G353" s="221" t="s">
        <v>347</v>
      </c>
      <c r="H353" s="247"/>
      <c r="I353" s="222"/>
      <c r="J353" s="92">
        <v>3.9E-2</v>
      </c>
      <c r="K353" s="91"/>
      <c r="L353" s="221" t="s">
        <v>347</v>
      </c>
      <c r="M353" s="222"/>
      <c r="N353" s="92">
        <v>2.8000000000000001E-2</v>
      </c>
      <c r="O353" s="91"/>
      <c r="P353" s="91"/>
    </row>
    <row r="354" spans="7:16">
      <c r="G354" s="91"/>
      <c r="H354" s="91"/>
      <c r="I354" s="91"/>
      <c r="J354" s="91"/>
      <c r="K354" s="91"/>
      <c r="L354" s="91"/>
      <c r="M354" s="91"/>
      <c r="N354" s="91"/>
      <c r="O354" s="91"/>
      <c r="P354" s="91"/>
    </row>
    <row r="355" spans="7:16">
      <c r="G355" s="91"/>
      <c r="H355" s="91"/>
      <c r="I355" s="91"/>
      <c r="J355" s="91"/>
      <c r="K355" s="91"/>
      <c r="L355" s="90" t="s">
        <v>543</v>
      </c>
      <c r="M355" s="91"/>
      <c r="N355" s="91"/>
      <c r="O355" s="91"/>
      <c r="P355" s="91"/>
    </row>
    <row r="356" spans="7:16">
      <c r="G356" s="90" t="s">
        <v>544</v>
      </c>
      <c r="H356" s="91"/>
      <c r="I356" s="91"/>
      <c r="J356" s="91"/>
      <c r="K356" s="91"/>
      <c r="L356" s="221" t="s">
        <v>545</v>
      </c>
      <c r="M356" s="222"/>
      <c r="N356" s="92">
        <v>0.73299999999999998</v>
      </c>
      <c r="O356" s="91"/>
      <c r="P356" s="91"/>
    </row>
    <row r="357" spans="7:16">
      <c r="G357" s="221" t="s">
        <v>346</v>
      </c>
      <c r="H357" s="247"/>
      <c r="I357" s="222"/>
      <c r="J357" s="92">
        <v>0.58499999999999996</v>
      </c>
      <c r="K357" s="91"/>
      <c r="L357" s="221" t="s">
        <v>402</v>
      </c>
      <c r="M357" s="222"/>
      <c r="N357" s="92">
        <v>0.159</v>
      </c>
      <c r="O357" s="91"/>
      <c r="P357" s="91"/>
    </row>
    <row r="358" spans="7:16">
      <c r="G358" s="221" t="s">
        <v>347</v>
      </c>
      <c r="H358" s="247"/>
      <c r="I358" s="222"/>
      <c r="J358" s="92">
        <v>0.41499999999999998</v>
      </c>
      <c r="K358" s="91"/>
      <c r="L358" s="221" t="s">
        <v>403</v>
      </c>
      <c r="M358" s="222"/>
      <c r="N358" s="92">
        <v>6.0999999999999999E-2</v>
      </c>
      <c r="O358" s="91"/>
      <c r="P358" s="91"/>
    </row>
    <row r="359" spans="7:16">
      <c r="G359" s="91"/>
      <c r="H359" s="91"/>
      <c r="I359" s="99" t="s">
        <v>349</v>
      </c>
      <c r="J359" s="98">
        <v>796</v>
      </c>
      <c r="K359" s="91"/>
      <c r="L359" s="221" t="s">
        <v>405</v>
      </c>
      <c r="M359" s="222"/>
      <c r="N359" s="92">
        <v>1.4999999999999999E-2</v>
      </c>
      <c r="O359" s="91"/>
      <c r="P359" s="91"/>
    </row>
    <row r="360" spans="7:16">
      <c r="G360" s="91"/>
      <c r="H360" s="91"/>
      <c r="I360" s="91"/>
      <c r="J360" s="91"/>
      <c r="K360" s="91"/>
      <c r="L360" s="221" t="s">
        <v>406</v>
      </c>
      <c r="M360" s="222"/>
      <c r="N360" s="92">
        <v>0.01</v>
      </c>
      <c r="O360" s="91"/>
      <c r="P360" s="91"/>
    </row>
    <row r="361" spans="7:16">
      <c r="G361" s="90" t="s">
        <v>546</v>
      </c>
      <c r="H361" s="91"/>
      <c r="I361" s="91"/>
      <c r="J361" s="91"/>
      <c r="K361" s="91"/>
      <c r="L361" s="221" t="s">
        <v>407</v>
      </c>
      <c r="M361" s="222"/>
      <c r="N361" s="92">
        <v>4.0000000000000001E-3</v>
      </c>
      <c r="O361" s="91"/>
      <c r="P361" s="91"/>
    </row>
    <row r="362" spans="7:16">
      <c r="G362" s="221" t="s">
        <v>464</v>
      </c>
      <c r="H362" s="247"/>
      <c r="I362" s="222"/>
      <c r="J362" s="92">
        <v>0.83899999999999997</v>
      </c>
      <c r="K362" s="91"/>
      <c r="L362" s="221" t="s">
        <v>408</v>
      </c>
      <c r="M362" s="222"/>
      <c r="N362" s="92">
        <v>2E-3</v>
      </c>
      <c r="O362" s="91"/>
      <c r="P362" s="91"/>
    </row>
    <row r="363" spans="7:16">
      <c r="G363" s="221" t="s">
        <v>465</v>
      </c>
      <c r="H363" s="247"/>
      <c r="I363" s="222"/>
      <c r="J363" s="92">
        <v>8.5999999999999993E-2</v>
      </c>
      <c r="K363" s="91"/>
      <c r="L363" s="221" t="s">
        <v>409</v>
      </c>
      <c r="M363" s="222"/>
      <c r="N363" s="92">
        <v>1E-3</v>
      </c>
      <c r="O363" s="91"/>
      <c r="P363" s="91"/>
    </row>
    <row r="364" spans="7:16">
      <c r="G364" s="221" t="s">
        <v>466</v>
      </c>
      <c r="H364" s="247"/>
      <c r="I364" s="222"/>
      <c r="J364" s="92">
        <v>3.5999999999999997E-2</v>
      </c>
      <c r="K364" s="91"/>
      <c r="L364" s="221" t="s">
        <v>410</v>
      </c>
      <c r="M364" s="222"/>
      <c r="N364" s="92">
        <v>2E-3</v>
      </c>
      <c r="O364" s="91"/>
      <c r="P364" s="91"/>
    </row>
    <row r="365" spans="7:16">
      <c r="G365" s="221" t="s">
        <v>467</v>
      </c>
      <c r="H365" s="247"/>
      <c r="I365" s="222"/>
      <c r="J365" s="92">
        <v>3.9E-2</v>
      </c>
      <c r="K365" s="91"/>
      <c r="L365" s="221" t="s">
        <v>547</v>
      </c>
      <c r="M365" s="222"/>
      <c r="N365" s="92">
        <v>1.2E-2</v>
      </c>
      <c r="O365" s="91"/>
      <c r="P365" s="91"/>
    </row>
    <row r="366" spans="7:16">
      <c r="G366" s="91"/>
      <c r="H366" s="91"/>
      <c r="I366" s="99" t="s">
        <v>349</v>
      </c>
      <c r="J366" s="98">
        <v>466</v>
      </c>
      <c r="K366" s="91"/>
      <c r="L366" s="91"/>
      <c r="M366" s="110" t="s">
        <v>349</v>
      </c>
      <c r="N366" s="98">
        <v>805</v>
      </c>
      <c r="O366" s="91"/>
      <c r="P366" s="91"/>
    </row>
    <row r="367" spans="7:16">
      <c r="G367" s="91"/>
      <c r="H367" s="91"/>
      <c r="I367" s="91"/>
      <c r="J367" s="91"/>
      <c r="K367" s="91"/>
      <c r="L367" s="91"/>
      <c r="M367" s="91"/>
      <c r="N367" s="91"/>
      <c r="O367" s="91"/>
      <c r="P367" s="91"/>
    </row>
    <row r="368" spans="7:16">
      <c r="G368" s="90" t="s">
        <v>548</v>
      </c>
      <c r="H368" s="91"/>
      <c r="I368" s="91"/>
      <c r="J368" s="91"/>
      <c r="K368" s="91"/>
      <c r="L368" s="216" t="s">
        <v>549</v>
      </c>
      <c r="M368" s="217"/>
      <c r="N368" s="218"/>
      <c r="O368" s="98">
        <v>33.5</v>
      </c>
      <c r="P368" s="91"/>
    </row>
    <row r="369" spans="7:16">
      <c r="G369" s="221" t="s">
        <v>545</v>
      </c>
      <c r="H369" s="247"/>
      <c r="I369" s="222"/>
      <c r="J369" s="92">
        <v>0.92600000000000005</v>
      </c>
      <c r="K369" s="91"/>
      <c r="L369" s="91"/>
      <c r="M369" s="91"/>
      <c r="N369" s="91"/>
      <c r="O369" s="91"/>
      <c r="P369" s="91"/>
    </row>
    <row r="370" spans="7:16">
      <c r="G370" s="221" t="s">
        <v>402</v>
      </c>
      <c r="H370" s="247"/>
      <c r="I370" s="222"/>
      <c r="J370" s="92">
        <v>4.8000000000000001E-2</v>
      </c>
      <c r="K370" s="91"/>
      <c r="L370" s="91"/>
      <c r="M370" s="91"/>
      <c r="N370" s="91"/>
      <c r="O370" s="91"/>
      <c r="P370" s="91"/>
    </row>
    <row r="371" spans="7:16">
      <c r="G371" s="221" t="s">
        <v>403</v>
      </c>
      <c r="H371" s="247"/>
      <c r="I371" s="222"/>
      <c r="J371" s="92">
        <v>7.0000000000000001E-3</v>
      </c>
      <c r="K371" s="91"/>
      <c r="L371" s="91"/>
      <c r="M371" s="91"/>
      <c r="N371" s="91"/>
      <c r="O371" s="91"/>
      <c r="P371" s="91"/>
    </row>
    <row r="372" spans="7:16">
      <c r="G372" s="221" t="s">
        <v>405</v>
      </c>
      <c r="H372" s="247"/>
      <c r="I372" s="222"/>
      <c r="J372" s="92">
        <v>2E-3</v>
      </c>
      <c r="K372" s="91"/>
      <c r="L372" s="91"/>
      <c r="M372" s="91"/>
      <c r="N372" s="91"/>
      <c r="O372" s="91"/>
      <c r="P372" s="91"/>
    </row>
    <row r="373" spans="7:16">
      <c r="G373" s="221" t="s">
        <v>406</v>
      </c>
      <c r="H373" s="247"/>
      <c r="I373" s="222"/>
      <c r="J373" s="92">
        <v>1E-3</v>
      </c>
      <c r="K373" s="91"/>
      <c r="L373" s="91"/>
      <c r="M373" s="91"/>
      <c r="N373" s="91"/>
      <c r="O373" s="91"/>
      <c r="P373" s="91"/>
    </row>
    <row r="374" spans="7:16">
      <c r="G374" s="221" t="s">
        <v>407</v>
      </c>
      <c r="H374" s="247"/>
      <c r="I374" s="222"/>
      <c r="J374" s="92">
        <v>2E-3</v>
      </c>
      <c r="K374" s="91"/>
      <c r="L374" s="91"/>
      <c r="M374" s="91"/>
      <c r="N374" s="91"/>
      <c r="O374" s="91"/>
      <c r="P374" s="91"/>
    </row>
    <row r="375" spans="7:16">
      <c r="G375" s="221" t="s">
        <v>408</v>
      </c>
      <c r="H375" s="247"/>
      <c r="I375" s="222"/>
      <c r="J375" s="92">
        <v>1E-3</v>
      </c>
      <c r="K375" s="91"/>
      <c r="L375" s="91"/>
      <c r="M375" s="91"/>
      <c r="N375" s="91"/>
      <c r="O375" s="91"/>
      <c r="P375" s="91"/>
    </row>
    <row r="376" spans="7:16">
      <c r="G376" s="221" t="s">
        <v>409</v>
      </c>
      <c r="H376" s="247"/>
      <c r="I376" s="222"/>
      <c r="J376" s="92">
        <v>0</v>
      </c>
      <c r="K376" s="91"/>
      <c r="L376" s="91"/>
      <c r="M376" s="91"/>
      <c r="N376" s="91"/>
      <c r="O376" s="91"/>
      <c r="P376" s="91"/>
    </row>
    <row r="377" spans="7:16">
      <c r="G377" s="221" t="s">
        <v>410</v>
      </c>
      <c r="H377" s="247"/>
      <c r="I377" s="222"/>
      <c r="J377" s="92">
        <v>0</v>
      </c>
      <c r="K377" s="91"/>
      <c r="L377" s="91"/>
      <c r="M377" s="91"/>
      <c r="N377" s="91"/>
      <c r="O377" s="91"/>
      <c r="P377" s="91"/>
    </row>
    <row r="378" spans="7:16">
      <c r="G378" s="221" t="s">
        <v>547</v>
      </c>
      <c r="H378" s="247"/>
      <c r="I378" s="222"/>
      <c r="J378" s="92">
        <v>1.0999999999999999E-2</v>
      </c>
      <c r="K378" s="91"/>
      <c r="L378" s="91"/>
      <c r="M378" s="91"/>
      <c r="N378" s="91"/>
      <c r="O378" s="91"/>
      <c r="P378" s="91"/>
    </row>
    <row r="379" spans="7:16">
      <c r="G379" s="91"/>
      <c r="H379" s="91"/>
      <c r="I379" s="91"/>
      <c r="J379" s="91"/>
      <c r="K379" s="91"/>
      <c r="L379" s="91"/>
      <c r="M379" s="91"/>
      <c r="N379" s="91"/>
      <c r="O379" s="91"/>
      <c r="P379" s="91"/>
    </row>
    <row r="380" spans="7:16">
      <c r="G380" s="90" t="s">
        <v>550</v>
      </c>
      <c r="H380" s="91"/>
      <c r="I380" s="91"/>
      <c r="J380" s="91"/>
      <c r="K380" s="91"/>
      <c r="L380" s="91"/>
      <c r="M380" s="91"/>
      <c r="N380" s="91"/>
      <c r="O380" s="91"/>
      <c r="P380" s="91"/>
    </row>
    <row r="381" spans="7:16">
      <c r="G381" s="223" t="s">
        <v>551</v>
      </c>
      <c r="H381" s="224"/>
      <c r="I381" s="224"/>
      <c r="J381" s="224"/>
      <c r="K381" s="224"/>
      <c r="L381" s="224"/>
      <c r="M381" s="224"/>
      <c r="N381" s="225"/>
      <c r="O381" s="96">
        <v>0.14799999999999999</v>
      </c>
      <c r="P381" s="91"/>
    </row>
    <row r="382" spans="7:16">
      <c r="G382" s="223" t="s">
        <v>552</v>
      </c>
      <c r="H382" s="224"/>
      <c r="I382" s="224"/>
      <c r="J382" s="224"/>
      <c r="K382" s="224"/>
      <c r="L382" s="224"/>
      <c r="M382" s="224"/>
      <c r="N382" s="225"/>
      <c r="O382" s="96">
        <v>4.9000000000000002E-2</v>
      </c>
      <c r="P382" s="91"/>
    </row>
    <row r="383" spans="7:16">
      <c r="G383" s="223" t="s">
        <v>553</v>
      </c>
      <c r="H383" s="224"/>
      <c r="I383" s="224"/>
      <c r="J383" s="224"/>
      <c r="K383" s="224"/>
      <c r="L383" s="224"/>
      <c r="M383" s="224"/>
      <c r="N383" s="225"/>
      <c r="O383" s="96">
        <v>8.2000000000000003E-2</v>
      </c>
      <c r="P383" s="91"/>
    </row>
    <row r="384" spans="7:16">
      <c r="G384" s="223" t="s">
        <v>554</v>
      </c>
      <c r="H384" s="224"/>
      <c r="I384" s="224"/>
      <c r="J384" s="224"/>
      <c r="K384" s="224"/>
      <c r="L384" s="224"/>
      <c r="M384" s="224"/>
      <c r="N384" s="225"/>
      <c r="O384" s="96">
        <v>4.9000000000000002E-2</v>
      </c>
      <c r="P384" s="91"/>
    </row>
    <row r="385" spans="7:16">
      <c r="G385" s="223" t="s">
        <v>555</v>
      </c>
      <c r="H385" s="224"/>
      <c r="I385" s="224"/>
      <c r="J385" s="224"/>
      <c r="K385" s="224"/>
      <c r="L385" s="224"/>
      <c r="M385" s="224"/>
      <c r="N385" s="225"/>
      <c r="O385" s="96">
        <v>0.16400000000000001</v>
      </c>
      <c r="P385" s="91"/>
    </row>
    <row r="386" spans="7:16">
      <c r="G386" s="223" t="s">
        <v>556</v>
      </c>
      <c r="H386" s="224"/>
      <c r="I386" s="224"/>
      <c r="J386" s="224"/>
      <c r="K386" s="224"/>
      <c r="L386" s="224"/>
      <c r="M386" s="224"/>
      <c r="N386" s="225"/>
      <c r="O386" s="96">
        <v>6.6000000000000003E-2</v>
      </c>
      <c r="P386" s="91"/>
    </row>
    <row r="387" spans="7:16">
      <c r="G387" s="223" t="s">
        <v>557</v>
      </c>
      <c r="H387" s="224"/>
      <c r="I387" s="224"/>
      <c r="J387" s="224"/>
      <c r="K387" s="224"/>
      <c r="L387" s="224"/>
      <c r="M387" s="224"/>
      <c r="N387" s="225"/>
      <c r="O387" s="96">
        <v>6.6000000000000003E-2</v>
      </c>
      <c r="P387" s="91"/>
    </row>
    <row r="388" spans="7:16">
      <c r="G388" s="223" t="s">
        <v>558</v>
      </c>
      <c r="H388" s="224"/>
      <c r="I388" s="224"/>
      <c r="J388" s="224"/>
      <c r="K388" s="224"/>
      <c r="L388" s="224"/>
      <c r="M388" s="224"/>
      <c r="N388" s="225"/>
      <c r="O388" s="96">
        <v>0.13100000000000001</v>
      </c>
      <c r="P388" s="91"/>
    </row>
    <row r="389" spans="7:16" ht="16.5" customHeight="1">
      <c r="G389" s="226" t="s">
        <v>559</v>
      </c>
      <c r="H389" s="227"/>
      <c r="I389" s="227"/>
      <c r="J389" s="227"/>
      <c r="K389" s="227"/>
      <c r="L389" s="227"/>
      <c r="M389" s="227"/>
      <c r="N389" s="228"/>
      <c r="O389" s="219">
        <v>1.6E-2</v>
      </c>
      <c r="P389" s="91"/>
    </row>
    <row r="390" spans="7:16">
      <c r="G390" s="229"/>
      <c r="H390" s="230"/>
      <c r="I390" s="230"/>
      <c r="J390" s="230"/>
      <c r="K390" s="230"/>
      <c r="L390" s="230"/>
      <c r="M390" s="230"/>
      <c r="N390" s="231"/>
      <c r="O390" s="220"/>
      <c r="P390" s="91"/>
    </row>
    <row r="391" spans="7:16">
      <c r="G391" s="223" t="s">
        <v>560</v>
      </c>
      <c r="H391" s="224"/>
      <c r="I391" s="224"/>
      <c r="J391" s="224"/>
      <c r="K391" s="224"/>
      <c r="L391" s="224"/>
      <c r="M391" s="224"/>
      <c r="N391" s="225"/>
      <c r="O391" s="96">
        <v>0</v>
      </c>
      <c r="P391" s="91"/>
    </row>
    <row r="392" spans="7:16">
      <c r="G392" s="223" t="s">
        <v>561</v>
      </c>
      <c r="H392" s="224"/>
      <c r="I392" s="224"/>
      <c r="J392" s="224"/>
      <c r="K392" s="224"/>
      <c r="L392" s="224"/>
      <c r="M392" s="224"/>
      <c r="N392" s="225"/>
      <c r="O392" s="96">
        <v>0</v>
      </c>
      <c r="P392" s="91"/>
    </row>
    <row r="393" spans="7:16">
      <c r="G393" s="223" t="s">
        <v>562</v>
      </c>
      <c r="H393" s="224"/>
      <c r="I393" s="224"/>
      <c r="J393" s="224"/>
      <c r="K393" s="224"/>
      <c r="L393" s="224"/>
      <c r="M393" s="224"/>
      <c r="N393" s="225"/>
      <c r="O393" s="96">
        <v>0.18</v>
      </c>
      <c r="P393" s="91"/>
    </row>
    <row r="394" spans="7:16">
      <c r="G394" s="223" t="s">
        <v>563</v>
      </c>
      <c r="H394" s="224"/>
      <c r="I394" s="224"/>
      <c r="J394" s="224"/>
      <c r="K394" s="224"/>
      <c r="L394" s="224"/>
      <c r="M394" s="224"/>
      <c r="N394" s="225"/>
      <c r="O394" s="96">
        <v>6.6000000000000003E-2</v>
      </c>
      <c r="P394" s="91"/>
    </row>
    <row r="395" spans="7:16" ht="16.5" customHeight="1">
      <c r="G395" s="241" t="s">
        <v>564</v>
      </c>
      <c r="H395" s="242"/>
      <c r="I395" s="242"/>
      <c r="J395" s="242"/>
      <c r="K395" s="242"/>
      <c r="L395" s="242"/>
      <c r="M395" s="242"/>
      <c r="N395" s="243"/>
      <c r="O395" s="219">
        <v>1.6E-2</v>
      </c>
      <c r="P395" s="91"/>
    </row>
    <row r="396" spans="7:16">
      <c r="G396" s="244"/>
      <c r="H396" s="245"/>
      <c r="I396" s="245"/>
      <c r="J396" s="245"/>
      <c r="K396" s="245"/>
      <c r="L396" s="245"/>
      <c r="M396" s="245"/>
      <c r="N396" s="246"/>
      <c r="O396" s="220"/>
      <c r="P396" s="91"/>
    </row>
    <row r="397" spans="7:16">
      <c r="G397" s="223" t="s">
        <v>565</v>
      </c>
      <c r="H397" s="224"/>
      <c r="I397" s="224"/>
      <c r="J397" s="224"/>
      <c r="K397" s="224"/>
      <c r="L397" s="224"/>
      <c r="M397" s="224"/>
      <c r="N397" s="225"/>
      <c r="O397" s="96">
        <v>3.3000000000000002E-2</v>
      </c>
      <c r="P397" s="91"/>
    </row>
    <row r="398" spans="7:16" ht="16.5" customHeight="1">
      <c r="G398" s="241" t="s">
        <v>566</v>
      </c>
      <c r="H398" s="242"/>
      <c r="I398" s="242"/>
      <c r="J398" s="242"/>
      <c r="K398" s="242"/>
      <c r="L398" s="242"/>
      <c r="M398" s="242"/>
      <c r="N398" s="243"/>
      <c r="O398" s="219">
        <v>9.8000000000000004E-2</v>
      </c>
      <c r="P398" s="91"/>
    </row>
    <row r="399" spans="7:16">
      <c r="G399" s="244"/>
      <c r="H399" s="245"/>
      <c r="I399" s="245"/>
      <c r="J399" s="245"/>
      <c r="K399" s="245"/>
      <c r="L399" s="245"/>
      <c r="M399" s="245"/>
      <c r="N399" s="246"/>
      <c r="O399" s="220"/>
      <c r="P399" s="91"/>
    </row>
    <row r="400" spans="7:16">
      <c r="G400" s="223" t="s">
        <v>383</v>
      </c>
      <c r="H400" s="224"/>
      <c r="I400" s="224"/>
      <c r="J400" s="224"/>
      <c r="K400" s="224"/>
      <c r="L400" s="224"/>
      <c r="M400" s="224"/>
      <c r="N400" s="225"/>
      <c r="O400" s="96">
        <v>0.18</v>
      </c>
      <c r="P400" s="91"/>
    </row>
    <row r="401" spans="7:16">
      <c r="G401" s="91"/>
      <c r="H401" s="91"/>
      <c r="I401" s="91"/>
      <c r="J401" s="91"/>
      <c r="K401" s="91"/>
      <c r="L401" s="91"/>
      <c r="M401" s="91"/>
      <c r="N401" s="99" t="s">
        <v>349</v>
      </c>
      <c r="O401" s="98">
        <v>61</v>
      </c>
      <c r="P401" s="91"/>
    </row>
    <row r="402" spans="7:16">
      <c r="G402" s="90" t="s">
        <v>567</v>
      </c>
      <c r="H402" s="91"/>
      <c r="I402" s="91"/>
      <c r="J402" s="91"/>
      <c r="K402" s="91"/>
      <c r="L402" s="91"/>
      <c r="M402" s="91"/>
      <c r="N402" s="91"/>
      <c r="O402" s="91"/>
      <c r="P402" s="91"/>
    </row>
    <row r="403" spans="7:16">
      <c r="G403" s="221" t="s">
        <v>568</v>
      </c>
      <c r="H403" s="247"/>
      <c r="I403" s="222"/>
      <c r="J403" s="92">
        <v>0.22900000000000001</v>
      </c>
      <c r="K403" s="91"/>
      <c r="L403" s="91"/>
      <c r="M403" s="91"/>
      <c r="N403" s="91"/>
      <c r="O403" s="91"/>
      <c r="P403" s="91"/>
    </row>
    <row r="404" spans="7:16">
      <c r="G404" s="221" t="s">
        <v>569</v>
      </c>
      <c r="H404" s="247"/>
      <c r="I404" s="222"/>
      <c r="J404" s="92">
        <v>0.13</v>
      </c>
      <c r="K404" s="91"/>
      <c r="L404" s="91"/>
      <c r="M404" s="91"/>
      <c r="N404" s="91"/>
      <c r="O404" s="91"/>
      <c r="P404" s="91"/>
    </row>
    <row r="405" spans="7:16">
      <c r="G405" s="221" t="s">
        <v>570</v>
      </c>
      <c r="H405" s="247"/>
      <c r="I405" s="222"/>
      <c r="J405" s="92">
        <v>0.19</v>
      </c>
      <c r="K405" s="91"/>
      <c r="L405" s="91"/>
      <c r="M405" s="91"/>
      <c r="N405" s="91"/>
      <c r="O405" s="91"/>
      <c r="P405" s="91"/>
    </row>
    <row r="406" spans="7:16">
      <c r="G406" s="221" t="s">
        <v>571</v>
      </c>
      <c r="H406" s="247"/>
      <c r="I406" s="222"/>
      <c r="J406" s="92">
        <v>0.129</v>
      </c>
      <c r="K406" s="91"/>
      <c r="L406" s="91"/>
      <c r="M406" s="91"/>
      <c r="N406" s="91"/>
      <c r="O406" s="91"/>
      <c r="P406" s="91"/>
    </row>
    <row r="407" spans="7:16">
      <c r="G407" s="221" t="s">
        <v>572</v>
      </c>
      <c r="H407" s="247"/>
      <c r="I407" s="222"/>
      <c r="J407" s="92">
        <v>0.20499999999999999</v>
      </c>
      <c r="K407" s="91"/>
      <c r="L407" s="91"/>
      <c r="M407" s="91"/>
      <c r="N407" s="91"/>
      <c r="O407" s="91"/>
      <c r="P407" s="91"/>
    </row>
    <row r="408" spans="7:16">
      <c r="G408" s="221" t="s">
        <v>573</v>
      </c>
      <c r="H408" s="247"/>
      <c r="I408" s="222"/>
      <c r="J408" s="92">
        <v>7.9000000000000001E-2</v>
      </c>
      <c r="K408" s="91"/>
      <c r="L408" s="91"/>
      <c r="M408" s="91"/>
      <c r="N408" s="91"/>
      <c r="O408" s="91"/>
      <c r="P408" s="91"/>
    </row>
    <row r="409" spans="7:16">
      <c r="G409" s="221" t="s">
        <v>574</v>
      </c>
      <c r="H409" s="247"/>
      <c r="I409" s="222"/>
      <c r="J409" s="92">
        <v>2.8000000000000001E-2</v>
      </c>
      <c r="K409" s="91"/>
      <c r="L409" s="91"/>
      <c r="M409" s="91"/>
      <c r="N409" s="91"/>
      <c r="O409" s="91"/>
      <c r="P409" s="91"/>
    </row>
    <row r="410" spans="7:16">
      <c r="G410" s="221" t="s">
        <v>575</v>
      </c>
      <c r="H410" s="247"/>
      <c r="I410" s="222"/>
      <c r="J410" s="92">
        <v>0.01</v>
      </c>
      <c r="K410" s="91"/>
      <c r="L410" s="91"/>
      <c r="M410" s="91"/>
      <c r="N410" s="91"/>
      <c r="O410" s="91"/>
      <c r="P410" s="91"/>
    </row>
    <row r="411" spans="7:16">
      <c r="G411" s="91"/>
      <c r="H411" s="91"/>
      <c r="I411" s="91"/>
      <c r="J411" s="91"/>
      <c r="K411" s="91"/>
      <c r="L411" s="91"/>
      <c r="M411" s="91"/>
      <c r="N411" s="91"/>
      <c r="O411" s="91"/>
      <c r="P411" s="91"/>
    </row>
    <row r="412" spans="7:16">
      <c r="G412" s="90" t="s">
        <v>576</v>
      </c>
      <c r="H412" s="91"/>
      <c r="I412" s="91"/>
      <c r="J412" s="91"/>
      <c r="K412" s="91"/>
      <c r="L412" s="91"/>
      <c r="M412" s="91"/>
      <c r="N412" s="91"/>
      <c r="O412" s="91"/>
      <c r="P412" s="91"/>
    </row>
    <row r="413" spans="7:16">
      <c r="G413" s="221" t="s">
        <v>577</v>
      </c>
      <c r="H413" s="247"/>
      <c r="I413" s="247"/>
      <c r="J413" s="247"/>
      <c r="K413" s="247"/>
      <c r="L413" s="247"/>
      <c r="M413" s="222"/>
      <c r="N413" s="92">
        <v>0.92</v>
      </c>
      <c r="O413" s="91"/>
      <c r="P413" s="91"/>
    </row>
    <row r="414" spans="7:16">
      <c r="G414" s="221" t="s">
        <v>578</v>
      </c>
      <c r="H414" s="247"/>
      <c r="I414" s="247"/>
      <c r="J414" s="247"/>
      <c r="K414" s="247"/>
      <c r="L414" s="247"/>
      <c r="M414" s="222"/>
      <c r="N414" s="92">
        <v>5.3999999999999999E-2</v>
      </c>
      <c r="O414" s="91"/>
      <c r="P414" s="91"/>
    </row>
    <row r="415" spans="7:16">
      <c r="G415" s="221" t="s">
        <v>579</v>
      </c>
      <c r="H415" s="247"/>
      <c r="I415" s="247"/>
      <c r="J415" s="247"/>
      <c r="K415" s="247"/>
      <c r="L415" s="247"/>
      <c r="M415" s="222"/>
      <c r="N415" s="92">
        <v>1.4E-2</v>
      </c>
      <c r="O415" s="91"/>
      <c r="P415" s="91"/>
    </row>
    <row r="416" spans="7:16">
      <c r="G416" s="221" t="s">
        <v>580</v>
      </c>
      <c r="H416" s="247"/>
      <c r="I416" s="247"/>
      <c r="J416" s="247"/>
      <c r="K416" s="247"/>
      <c r="L416" s="247"/>
      <c r="M416" s="222"/>
      <c r="N416" s="92">
        <v>7.0000000000000001E-3</v>
      </c>
      <c r="O416" s="91"/>
      <c r="P416" s="91"/>
    </row>
    <row r="417" spans="6:18">
      <c r="G417" s="221" t="s">
        <v>581</v>
      </c>
      <c r="H417" s="247"/>
      <c r="I417" s="247"/>
      <c r="J417" s="247"/>
      <c r="K417" s="247"/>
      <c r="L417" s="247"/>
      <c r="M417" s="222"/>
      <c r="N417" s="92">
        <v>4.0000000000000001E-3</v>
      </c>
      <c r="O417" s="91"/>
      <c r="P417" s="91"/>
    </row>
    <row r="418" spans="6:18">
      <c r="G418" s="91"/>
      <c r="H418" s="91"/>
      <c r="I418" s="91"/>
      <c r="J418" s="91"/>
      <c r="K418" s="91"/>
      <c r="L418" s="91"/>
      <c r="M418" s="91"/>
      <c r="N418" s="91"/>
      <c r="O418" s="91"/>
      <c r="P418" s="91"/>
    </row>
    <row r="419" spans="6:18">
      <c r="G419" s="91"/>
      <c r="H419" s="91"/>
      <c r="I419" s="91"/>
      <c r="J419" s="91"/>
      <c r="K419" s="91"/>
      <c r="L419" s="91"/>
      <c r="M419" s="91"/>
      <c r="N419" s="91"/>
      <c r="O419" s="91"/>
      <c r="P419" s="91"/>
    </row>
    <row r="420" spans="6:18">
      <c r="G420" s="90" t="s">
        <v>582</v>
      </c>
      <c r="H420" s="91"/>
      <c r="I420" s="91"/>
      <c r="J420" s="91"/>
      <c r="K420" s="91"/>
      <c r="L420" s="91"/>
      <c r="M420" s="91"/>
      <c r="N420" s="91"/>
      <c r="O420" s="91"/>
      <c r="P420" s="91"/>
    </row>
    <row r="421" spans="6:18">
      <c r="G421" s="223" t="s">
        <v>583</v>
      </c>
      <c r="H421" s="224"/>
      <c r="I421" s="224"/>
      <c r="J421" s="224"/>
      <c r="K421" s="224"/>
      <c r="L421" s="224"/>
      <c r="M421" s="224"/>
      <c r="N421" s="225"/>
      <c r="O421" s="96">
        <v>9.8000000000000004E-2</v>
      </c>
      <c r="P421" s="91"/>
    </row>
    <row r="422" spans="6:18">
      <c r="G422" s="223" t="s">
        <v>584</v>
      </c>
      <c r="H422" s="224"/>
      <c r="I422" s="224"/>
      <c r="J422" s="224"/>
      <c r="K422" s="224"/>
      <c r="L422" s="224"/>
      <c r="M422" s="224"/>
      <c r="N422" s="225"/>
      <c r="O422" s="96">
        <v>2.7E-2</v>
      </c>
      <c r="P422" s="91"/>
    </row>
    <row r="423" spans="6:18">
      <c r="G423" s="223" t="s">
        <v>585</v>
      </c>
      <c r="H423" s="224"/>
      <c r="I423" s="224"/>
      <c r="J423" s="224"/>
      <c r="K423" s="224"/>
      <c r="L423" s="224"/>
      <c r="M423" s="224"/>
      <c r="N423" s="225"/>
      <c r="O423" s="96">
        <v>3.6999999999999998E-2</v>
      </c>
      <c r="P423" s="91"/>
    </row>
    <row r="424" spans="6:18">
      <c r="G424" s="223" t="s">
        <v>586</v>
      </c>
      <c r="H424" s="224"/>
      <c r="I424" s="224"/>
      <c r="J424" s="224"/>
      <c r="K424" s="224"/>
      <c r="L424" s="224"/>
      <c r="M424" s="224"/>
      <c r="N424" s="225"/>
      <c r="O424" s="96">
        <v>3.9E-2</v>
      </c>
      <c r="P424" s="91"/>
    </row>
    <row r="425" spans="6:18">
      <c r="G425" s="223" t="s">
        <v>587</v>
      </c>
      <c r="H425" s="224"/>
      <c r="I425" s="224"/>
      <c r="J425" s="224"/>
      <c r="K425" s="224"/>
      <c r="L425" s="224"/>
      <c r="M425" s="224"/>
      <c r="N425" s="225"/>
      <c r="O425" s="96">
        <v>0.13600000000000001</v>
      </c>
      <c r="P425" s="91"/>
    </row>
    <row r="426" spans="6:18">
      <c r="G426" s="223" t="s">
        <v>588</v>
      </c>
      <c r="H426" s="224"/>
      <c r="I426" s="224"/>
      <c r="J426" s="224"/>
      <c r="K426" s="224"/>
      <c r="L426" s="224"/>
      <c r="M426" s="224"/>
      <c r="N426" s="225"/>
      <c r="O426" s="96">
        <v>0.28000000000000003</v>
      </c>
      <c r="P426" s="91"/>
    </row>
    <row r="427" spans="6:18">
      <c r="G427" s="223" t="s">
        <v>589</v>
      </c>
      <c r="H427" s="224"/>
      <c r="I427" s="224"/>
      <c r="J427" s="224"/>
      <c r="K427" s="224"/>
      <c r="L427" s="224"/>
      <c r="M427" s="224"/>
      <c r="N427" s="225"/>
      <c r="O427" s="96">
        <v>1.7999999999999999E-2</v>
      </c>
      <c r="P427" s="91"/>
    </row>
    <row r="428" spans="6:18">
      <c r="G428" s="223" t="s">
        <v>590</v>
      </c>
      <c r="H428" s="224"/>
      <c r="I428" s="224"/>
      <c r="J428" s="224"/>
      <c r="K428" s="224"/>
      <c r="L428" s="224"/>
      <c r="M428" s="224"/>
      <c r="N428" s="225"/>
      <c r="O428" s="96">
        <v>0.53500000000000003</v>
      </c>
      <c r="P428" s="91"/>
    </row>
    <row r="429" spans="6:18">
      <c r="G429" s="91"/>
      <c r="H429" s="91"/>
      <c r="I429" s="91"/>
      <c r="J429" s="91"/>
      <c r="K429" s="91"/>
      <c r="L429" s="91"/>
      <c r="M429" s="91"/>
      <c r="N429" s="91"/>
      <c r="O429" s="91"/>
      <c r="P429" s="91"/>
    </row>
    <row r="430" spans="6:18">
      <c r="G430" s="91"/>
      <c r="H430" s="91"/>
      <c r="I430" s="91"/>
      <c r="J430" s="91"/>
      <c r="K430" s="91"/>
      <c r="L430" s="91"/>
      <c r="M430" s="91"/>
      <c r="N430" s="91"/>
      <c r="O430" s="91"/>
      <c r="P430" s="91"/>
    </row>
    <row r="431" spans="6:18">
      <c r="G431" s="91"/>
      <c r="H431" s="91"/>
      <c r="I431" s="91"/>
      <c r="J431" s="91"/>
      <c r="K431" s="91"/>
      <c r="L431" s="91"/>
      <c r="M431" s="91"/>
      <c r="N431" s="91"/>
      <c r="O431" s="91"/>
      <c r="P431" s="91"/>
    </row>
    <row r="432" spans="6:18">
      <c r="F432" s="2"/>
      <c r="G432" s="121" t="s">
        <v>17</v>
      </c>
      <c r="H432" s="122"/>
      <c r="I432" s="122"/>
      <c r="J432" s="122"/>
      <c r="K432" s="122"/>
      <c r="L432" s="122"/>
      <c r="M432" s="122"/>
      <c r="N432" s="122"/>
      <c r="O432" s="122"/>
      <c r="P432" s="122"/>
      <c r="R432" s="24" t="s">
        <v>344</v>
      </c>
    </row>
    <row r="433" spans="7:16">
      <c r="G433" s="91"/>
      <c r="H433" s="91"/>
      <c r="I433" s="91"/>
      <c r="J433" s="91"/>
      <c r="K433" s="91"/>
      <c r="L433" s="91"/>
      <c r="M433" s="91"/>
      <c r="N433" s="91"/>
      <c r="O433" s="91"/>
      <c r="P433" s="91"/>
    </row>
    <row r="434" spans="7:16">
      <c r="G434" s="91"/>
      <c r="H434" s="91"/>
      <c r="I434" s="91"/>
      <c r="J434" s="91"/>
      <c r="K434" s="91"/>
      <c r="L434" s="91"/>
      <c r="M434" s="91"/>
      <c r="N434" s="91"/>
      <c r="O434" s="91"/>
      <c r="P434" s="91"/>
    </row>
    <row r="435" spans="7:16">
      <c r="G435" s="90" t="s">
        <v>591</v>
      </c>
      <c r="H435" s="91"/>
      <c r="I435" s="91"/>
      <c r="J435" s="91"/>
      <c r="K435" s="91"/>
      <c r="L435" s="90"/>
      <c r="M435" s="91"/>
      <c r="N435" s="91"/>
      <c r="O435" s="91"/>
      <c r="P435" s="91"/>
    </row>
    <row r="436" spans="7:16">
      <c r="G436" s="221" t="s">
        <v>346</v>
      </c>
      <c r="H436" s="247"/>
      <c r="I436" s="222"/>
      <c r="J436" s="92">
        <v>0.94399999999999995</v>
      </c>
      <c r="K436" s="91"/>
      <c r="L436" s="335"/>
      <c r="M436" s="335"/>
      <c r="N436" s="113"/>
      <c r="O436" s="91"/>
      <c r="P436" s="91"/>
    </row>
    <row r="437" spans="7:16">
      <c r="G437" s="221" t="s">
        <v>347</v>
      </c>
      <c r="H437" s="247"/>
      <c r="I437" s="222"/>
      <c r="J437" s="92">
        <v>5.6000000000000001E-2</v>
      </c>
      <c r="K437" s="91"/>
      <c r="L437" s="335"/>
      <c r="M437" s="335"/>
      <c r="N437" s="113"/>
      <c r="O437" s="91"/>
      <c r="P437" s="91"/>
    </row>
    <row r="438" spans="7:16">
      <c r="G438" s="91"/>
      <c r="H438" s="91"/>
      <c r="I438" s="91"/>
      <c r="J438" s="91"/>
      <c r="K438" s="91"/>
      <c r="L438" s="91"/>
      <c r="M438" s="91"/>
      <c r="N438" s="91"/>
      <c r="O438" s="91"/>
      <c r="P438" s="91"/>
    </row>
    <row r="439" spans="7:16">
      <c r="G439" s="90" t="s">
        <v>592</v>
      </c>
      <c r="H439" s="91"/>
      <c r="I439" s="91"/>
      <c r="J439" s="91"/>
      <c r="K439" s="91"/>
      <c r="L439" s="90" t="s">
        <v>593</v>
      </c>
      <c r="M439" s="91"/>
      <c r="N439" s="91"/>
      <c r="O439" s="91"/>
      <c r="P439" s="91"/>
    </row>
    <row r="440" spans="7:16">
      <c r="G440" s="221" t="s">
        <v>346</v>
      </c>
      <c r="H440" s="247"/>
      <c r="I440" s="222"/>
      <c r="J440" s="92">
        <v>0.95699999999999996</v>
      </c>
      <c r="K440" s="91"/>
      <c r="L440" s="221" t="s">
        <v>346</v>
      </c>
      <c r="M440" s="222"/>
      <c r="N440" s="92">
        <v>0.93500000000000005</v>
      </c>
      <c r="O440" s="91"/>
      <c r="P440" s="91"/>
    </row>
    <row r="441" spans="7:16">
      <c r="G441" s="221" t="s">
        <v>347</v>
      </c>
      <c r="H441" s="247"/>
      <c r="I441" s="222"/>
      <c r="J441" s="92">
        <v>4.2999999999999997E-2</v>
      </c>
      <c r="K441" s="91"/>
      <c r="L441" s="221" t="s">
        <v>347</v>
      </c>
      <c r="M441" s="222"/>
      <c r="N441" s="92">
        <v>6.5000000000000002E-2</v>
      </c>
      <c r="O441" s="91"/>
      <c r="P441" s="91"/>
    </row>
    <row r="442" spans="7:16" ht="14.85" customHeight="1">
      <c r="G442" s="91"/>
      <c r="H442" s="91"/>
      <c r="I442" s="110" t="s">
        <v>349</v>
      </c>
      <c r="J442" s="111">
        <v>782</v>
      </c>
      <c r="K442" s="91"/>
      <c r="L442" s="91"/>
      <c r="M442" s="110" t="s">
        <v>349</v>
      </c>
      <c r="N442" s="111">
        <v>46</v>
      </c>
      <c r="O442" s="91"/>
      <c r="P442" s="91"/>
    </row>
    <row r="443" spans="7:16">
      <c r="G443" s="91"/>
      <c r="H443" s="91"/>
      <c r="I443" s="91"/>
      <c r="J443" s="91"/>
      <c r="K443" s="91"/>
      <c r="L443" s="91"/>
      <c r="M443" s="91"/>
      <c r="N443" s="91"/>
      <c r="O443" s="91"/>
      <c r="P443" s="91"/>
    </row>
    <row r="444" spans="7:16">
      <c r="G444" s="90" t="s">
        <v>594</v>
      </c>
      <c r="H444" s="91"/>
      <c r="I444" s="91"/>
      <c r="J444" s="91"/>
      <c r="K444" s="91"/>
      <c r="L444" s="91"/>
      <c r="M444" s="91"/>
      <c r="N444" s="91"/>
      <c r="O444" s="91"/>
      <c r="P444" s="91"/>
    </row>
    <row r="445" spans="7:16">
      <c r="G445" s="223" t="s">
        <v>595</v>
      </c>
      <c r="H445" s="224"/>
      <c r="I445" s="224"/>
      <c r="J445" s="224"/>
      <c r="K445" s="224"/>
      <c r="L445" s="224"/>
      <c r="M445" s="224"/>
      <c r="N445" s="225"/>
      <c r="O445" s="96">
        <v>0.59899999999999998</v>
      </c>
      <c r="P445" s="91"/>
    </row>
    <row r="446" spans="7:16" ht="16.5" customHeight="1">
      <c r="G446" s="226" t="s">
        <v>596</v>
      </c>
      <c r="H446" s="227"/>
      <c r="I446" s="227"/>
      <c r="J446" s="227"/>
      <c r="K446" s="227"/>
      <c r="L446" s="227"/>
      <c r="M446" s="227"/>
      <c r="N446" s="228"/>
      <c r="O446" s="336"/>
      <c r="P446" s="91"/>
    </row>
    <row r="447" spans="7:16">
      <c r="G447" s="229"/>
      <c r="H447" s="230"/>
      <c r="I447" s="230"/>
      <c r="J447" s="230"/>
      <c r="K447" s="230"/>
      <c r="L447" s="230"/>
      <c r="M447" s="230"/>
      <c r="N447" s="231"/>
      <c r="O447" s="337"/>
      <c r="P447" s="91"/>
    </row>
    <row r="448" spans="7:16">
      <c r="G448" s="223" t="s">
        <v>597</v>
      </c>
      <c r="H448" s="224"/>
      <c r="I448" s="224"/>
      <c r="J448" s="224"/>
      <c r="K448" s="224"/>
      <c r="L448" s="224"/>
      <c r="M448" s="224"/>
      <c r="N448" s="225"/>
      <c r="O448" s="114"/>
      <c r="P448" s="91"/>
    </row>
    <row r="449" spans="7:16">
      <c r="G449" s="223" t="s">
        <v>598</v>
      </c>
      <c r="H449" s="224"/>
      <c r="I449" s="224"/>
      <c r="J449" s="224"/>
      <c r="K449" s="224"/>
      <c r="L449" s="224"/>
      <c r="M449" s="224"/>
      <c r="N449" s="225"/>
      <c r="O449" s="114"/>
      <c r="P449" s="91"/>
    </row>
    <row r="450" spans="7:16">
      <c r="G450" s="223" t="s">
        <v>599</v>
      </c>
      <c r="H450" s="224"/>
      <c r="I450" s="224"/>
      <c r="J450" s="224"/>
      <c r="K450" s="224"/>
      <c r="L450" s="224"/>
      <c r="M450" s="224"/>
      <c r="N450" s="225"/>
      <c r="O450" s="114"/>
      <c r="P450" s="91"/>
    </row>
    <row r="451" spans="7:16">
      <c r="G451" s="223" t="s">
        <v>600</v>
      </c>
      <c r="H451" s="224"/>
      <c r="I451" s="224"/>
      <c r="J451" s="224"/>
      <c r="K451" s="224"/>
      <c r="L451" s="224"/>
      <c r="M451" s="224"/>
      <c r="N451" s="225"/>
      <c r="O451" s="114"/>
      <c r="P451" s="91"/>
    </row>
    <row r="452" spans="7:16">
      <c r="G452" s="223" t="s">
        <v>601</v>
      </c>
      <c r="H452" s="224"/>
      <c r="I452" s="224"/>
      <c r="J452" s="224"/>
      <c r="K452" s="224"/>
      <c r="L452" s="224"/>
      <c r="M452" s="224"/>
      <c r="N452" s="225"/>
      <c r="O452" s="114"/>
      <c r="P452" s="91"/>
    </row>
    <row r="453" spans="7:16">
      <c r="G453" s="223" t="s">
        <v>602</v>
      </c>
      <c r="H453" s="224"/>
      <c r="I453" s="224"/>
      <c r="J453" s="224"/>
      <c r="K453" s="224"/>
      <c r="L453" s="224"/>
      <c r="M453" s="224"/>
      <c r="N453" s="225"/>
      <c r="O453" s="114"/>
      <c r="P453" s="91"/>
    </row>
    <row r="454" spans="7:16">
      <c r="G454" s="223" t="s">
        <v>603</v>
      </c>
      <c r="H454" s="224"/>
      <c r="I454" s="224"/>
      <c r="J454" s="224"/>
      <c r="K454" s="224"/>
      <c r="L454" s="224"/>
      <c r="M454" s="224"/>
      <c r="N454" s="225"/>
      <c r="O454" s="114"/>
      <c r="P454" s="91"/>
    </row>
    <row r="455" spans="7:16">
      <c r="G455" s="223" t="s">
        <v>604</v>
      </c>
      <c r="H455" s="224"/>
      <c r="I455" s="224"/>
      <c r="J455" s="224"/>
      <c r="K455" s="224"/>
      <c r="L455" s="224"/>
      <c r="M455" s="224"/>
      <c r="N455" s="225"/>
      <c r="O455" s="114"/>
      <c r="P455" s="91"/>
    </row>
    <row r="456" spans="7:16">
      <c r="G456" s="223" t="s">
        <v>605</v>
      </c>
      <c r="H456" s="224"/>
      <c r="I456" s="224"/>
      <c r="J456" s="224"/>
      <c r="K456" s="224"/>
      <c r="L456" s="224"/>
      <c r="M456" s="224"/>
      <c r="N456" s="225"/>
      <c r="O456" s="114"/>
      <c r="P456" s="91"/>
    </row>
    <row r="457" spans="7:16">
      <c r="G457" s="223" t="s">
        <v>606</v>
      </c>
      <c r="H457" s="224"/>
      <c r="I457" s="224"/>
      <c r="J457" s="224"/>
      <c r="K457" s="224"/>
      <c r="L457" s="224"/>
      <c r="M457" s="224"/>
      <c r="N457" s="225"/>
      <c r="O457" s="114"/>
      <c r="P457" s="91"/>
    </row>
    <row r="458" spans="7:16">
      <c r="G458" s="223" t="s">
        <v>607</v>
      </c>
      <c r="H458" s="224"/>
      <c r="I458" s="224"/>
      <c r="J458" s="224"/>
      <c r="K458" s="224"/>
      <c r="L458" s="224"/>
      <c r="M458" s="224"/>
      <c r="N458" s="225"/>
      <c r="O458" s="114"/>
      <c r="P458" s="91"/>
    </row>
    <row r="459" spans="7:16">
      <c r="G459" s="223" t="s">
        <v>608</v>
      </c>
      <c r="H459" s="224"/>
      <c r="I459" s="224"/>
      <c r="J459" s="224"/>
      <c r="K459" s="224"/>
      <c r="L459" s="224"/>
      <c r="M459" s="224"/>
      <c r="N459" s="225"/>
      <c r="O459" s="114"/>
      <c r="P459" s="91"/>
    </row>
    <row r="460" spans="7:16">
      <c r="G460" s="223" t="s">
        <v>609</v>
      </c>
      <c r="H460" s="224"/>
      <c r="I460" s="224"/>
      <c r="J460" s="224"/>
      <c r="K460" s="224"/>
      <c r="L460" s="224"/>
      <c r="M460" s="224"/>
      <c r="N460" s="225"/>
      <c r="O460" s="114"/>
      <c r="P460" s="91"/>
    </row>
    <row r="461" spans="7:16">
      <c r="G461" s="223" t="s">
        <v>610</v>
      </c>
      <c r="H461" s="224"/>
      <c r="I461" s="224"/>
      <c r="J461" s="224"/>
      <c r="K461" s="224"/>
      <c r="L461" s="224"/>
      <c r="M461" s="224"/>
      <c r="N461" s="225"/>
      <c r="O461" s="114"/>
      <c r="P461" s="91"/>
    </row>
    <row r="462" spans="7:16">
      <c r="G462" s="223" t="s">
        <v>611</v>
      </c>
      <c r="H462" s="224"/>
      <c r="I462" s="224"/>
      <c r="J462" s="224"/>
      <c r="K462" s="224"/>
      <c r="L462" s="224"/>
      <c r="M462" s="224"/>
      <c r="N462" s="225"/>
      <c r="O462" s="114"/>
      <c r="P462" s="91"/>
    </row>
    <row r="463" spans="7:16" ht="14.85" customHeight="1">
      <c r="G463" s="223" t="s">
        <v>612</v>
      </c>
      <c r="H463" s="224"/>
      <c r="I463" s="224"/>
      <c r="J463" s="224"/>
      <c r="K463" s="224"/>
      <c r="L463" s="224"/>
      <c r="M463" s="224"/>
      <c r="N463" s="225"/>
      <c r="O463" s="114"/>
      <c r="P463" s="91"/>
    </row>
    <row r="464" spans="7:16">
      <c r="G464" s="223" t="s">
        <v>613</v>
      </c>
      <c r="H464" s="224"/>
      <c r="I464" s="224"/>
      <c r="J464" s="224"/>
      <c r="K464" s="224"/>
      <c r="L464" s="224"/>
      <c r="M464" s="224"/>
      <c r="N464" s="225"/>
      <c r="O464" s="114"/>
      <c r="P464" s="91"/>
    </row>
    <row r="465" spans="7:16">
      <c r="G465" s="223" t="s">
        <v>614</v>
      </c>
      <c r="H465" s="224"/>
      <c r="I465" s="224"/>
      <c r="J465" s="224"/>
      <c r="K465" s="224"/>
      <c r="L465" s="224"/>
      <c r="M465" s="224"/>
      <c r="N465" s="225"/>
      <c r="O465" s="114"/>
      <c r="P465" s="91"/>
    </row>
    <row r="466" spans="7:16">
      <c r="G466" s="223" t="s">
        <v>615</v>
      </c>
      <c r="H466" s="224"/>
      <c r="I466" s="224"/>
      <c r="J466" s="224"/>
      <c r="K466" s="224"/>
      <c r="L466" s="224"/>
      <c r="M466" s="224"/>
      <c r="N466" s="225"/>
      <c r="O466" s="114"/>
      <c r="P466" s="91"/>
    </row>
    <row r="467" spans="7:16" ht="16.5" customHeight="1">
      <c r="G467" s="226" t="s">
        <v>616</v>
      </c>
      <c r="H467" s="227"/>
      <c r="I467" s="227"/>
      <c r="J467" s="227"/>
      <c r="K467" s="227"/>
      <c r="L467" s="227"/>
      <c r="M467" s="227"/>
      <c r="N467" s="228"/>
      <c r="O467" s="336"/>
      <c r="P467" s="91"/>
    </row>
    <row r="468" spans="7:16">
      <c r="G468" s="229"/>
      <c r="H468" s="230"/>
      <c r="I468" s="230"/>
      <c r="J468" s="230"/>
      <c r="K468" s="230"/>
      <c r="L468" s="230"/>
      <c r="M468" s="230"/>
      <c r="N468" s="231"/>
      <c r="O468" s="337"/>
      <c r="P468" s="91"/>
    </row>
    <row r="469" spans="7:16">
      <c r="G469" s="223" t="s">
        <v>617</v>
      </c>
      <c r="H469" s="224"/>
      <c r="I469" s="224"/>
      <c r="J469" s="224"/>
      <c r="K469" s="224"/>
      <c r="L469" s="224"/>
      <c r="M469" s="224"/>
      <c r="N469" s="225"/>
      <c r="O469" s="114"/>
      <c r="P469" s="91"/>
    </row>
    <row r="470" spans="7:16" ht="14.85" customHeight="1">
      <c r="G470" s="223" t="s">
        <v>618</v>
      </c>
      <c r="H470" s="224"/>
      <c r="I470" s="224"/>
      <c r="J470" s="224"/>
      <c r="K470" s="224"/>
      <c r="L470" s="224"/>
      <c r="M470" s="224"/>
      <c r="N470" s="225"/>
      <c r="O470" s="114"/>
      <c r="P470" s="91"/>
    </row>
    <row r="471" spans="7:16">
      <c r="G471" s="223" t="s">
        <v>619</v>
      </c>
      <c r="H471" s="224"/>
      <c r="I471" s="224"/>
      <c r="J471" s="224"/>
      <c r="K471" s="224"/>
      <c r="L471" s="224"/>
      <c r="M471" s="224"/>
      <c r="N471" s="225"/>
      <c r="O471" s="114"/>
      <c r="P471" s="91"/>
    </row>
    <row r="472" spans="7:16">
      <c r="G472" s="91"/>
      <c r="H472" s="91"/>
      <c r="I472" s="91"/>
      <c r="J472" s="91"/>
      <c r="K472" s="91"/>
      <c r="L472" s="91"/>
      <c r="M472" s="91"/>
      <c r="N472" s="91"/>
      <c r="O472" s="91"/>
      <c r="P472" s="91"/>
    </row>
    <row r="473" spans="7:16">
      <c r="G473" s="90" t="s">
        <v>620</v>
      </c>
      <c r="H473" s="91"/>
      <c r="I473" s="91"/>
      <c r="J473" s="91"/>
      <c r="K473" s="91"/>
      <c r="L473" s="91"/>
      <c r="M473" s="91"/>
      <c r="N473" s="91"/>
      <c r="O473" s="91"/>
      <c r="P473" s="91"/>
    </row>
    <row r="474" spans="7:16" ht="14.85" customHeight="1">
      <c r="G474" s="226" t="s">
        <v>621</v>
      </c>
      <c r="H474" s="227"/>
      <c r="I474" s="227"/>
      <c r="J474" s="227"/>
      <c r="K474" s="227"/>
      <c r="L474" s="227"/>
      <c r="M474" s="227"/>
      <c r="N474" s="228"/>
      <c r="O474" s="219">
        <v>0.22</v>
      </c>
      <c r="P474" s="91"/>
    </row>
    <row r="475" spans="7:16">
      <c r="G475" s="229"/>
      <c r="H475" s="230"/>
      <c r="I475" s="230"/>
      <c r="J475" s="230"/>
      <c r="K475" s="230"/>
      <c r="L475" s="230"/>
      <c r="M475" s="230"/>
      <c r="N475" s="231"/>
      <c r="O475" s="220"/>
      <c r="P475" s="91"/>
    </row>
    <row r="476" spans="7:16" ht="16.5" customHeight="1">
      <c r="G476" s="226" t="s">
        <v>622</v>
      </c>
      <c r="H476" s="227"/>
      <c r="I476" s="227"/>
      <c r="J476" s="227"/>
      <c r="K476" s="227"/>
      <c r="L476" s="227"/>
      <c r="M476" s="227"/>
      <c r="N476" s="228"/>
      <c r="O476" s="219">
        <v>0.66600000000000004</v>
      </c>
      <c r="P476" s="91"/>
    </row>
    <row r="477" spans="7:16">
      <c r="G477" s="229"/>
      <c r="H477" s="230"/>
      <c r="I477" s="230"/>
      <c r="J477" s="230"/>
      <c r="K477" s="230"/>
      <c r="L477" s="230"/>
      <c r="M477" s="230"/>
      <c r="N477" s="231"/>
      <c r="O477" s="220"/>
      <c r="P477" s="91"/>
    </row>
    <row r="478" spans="7:16" ht="16.5" customHeight="1">
      <c r="G478" s="226" t="s">
        <v>623</v>
      </c>
      <c r="H478" s="227"/>
      <c r="I478" s="227"/>
      <c r="J478" s="227"/>
      <c r="K478" s="227"/>
      <c r="L478" s="227"/>
      <c r="M478" s="227"/>
      <c r="N478" s="228"/>
      <c r="O478" s="219">
        <v>0.114</v>
      </c>
      <c r="P478" s="91"/>
    </row>
    <row r="479" spans="7:16">
      <c r="G479" s="229"/>
      <c r="H479" s="230"/>
      <c r="I479" s="230"/>
      <c r="J479" s="230"/>
      <c r="K479" s="230"/>
      <c r="L479" s="230"/>
      <c r="M479" s="230"/>
      <c r="N479" s="231"/>
      <c r="O479" s="220"/>
      <c r="P479" s="91"/>
    </row>
    <row r="480" spans="7:16">
      <c r="G480" s="91"/>
      <c r="H480" s="91"/>
      <c r="I480" s="91"/>
      <c r="J480" s="91"/>
      <c r="K480" s="91"/>
      <c r="L480" s="91"/>
      <c r="M480" s="91"/>
      <c r="N480" s="110" t="s">
        <v>349</v>
      </c>
      <c r="O480" s="111">
        <v>332</v>
      </c>
      <c r="P480" s="91"/>
    </row>
    <row r="481" spans="7:16">
      <c r="G481" s="91"/>
      <c r="H481" s="91"/>
      <c r="I481" s="91"/>
      <c r="J481" s="91"/>
      <c r="K481" s="91"/>
      <c r="L481" s="91"/>
      <c r="M481" s="91"/>
      <c r="N481" s="91"/>
      <c r="O481" s="91"/>
      <c r="P481" s="91"/>
    </row>
    <row r="482" spans="7:16">
      <c r="G482" s="90" t="s">
        <v>624</v>
      </c>
      <c r="H482" s="91"/>
      <c r="I482" s="91"/>
      <c r="J482" s="91"/>
      <c r="K482" s="91"/>
      <c r="L482" s="90" t="s">
        <v>625</v>
      </c>
      <c r="M482" s="91"/>
      <c r="N482" s="91"/>
      <c r="O482" s="91"/>
      <c r="P482" s="91"/>
    </row>
    <row r="483" spans="7:16" ht="14.85" customHeight="1">
      <c r="G483" s="221" t="s">
        <v>346</v>
      </c>
      <c r="H483" s="247"/>
      <c r="I483" s="222"/>
      <c r="J483" s="92">
        <v>0.85899999999999999</v>
      </c>
      <c r="K483" s="91"/>
      <c r="L483" s="241" t="s">
        <v>626</v>
      </c>
      <c r="M483" s="242"/>
      <c r="N483" s="243"/>
      <c r="O483" s="219">
        <v>0.318</v>
      </c>
      <c r="P483" s="91"/>
    </row>
    <row r="484" spans="7:16">
      <c r="G484" s="221" t="s">
        <v>347</v>
      </c>
      <c r="H484" s="247"/>
      <c r="I484" s="222"/>
      <c r="J484" s="92">
        <v>0.14099999999999999</v>
      </c>
      <c r="K484" s="91"/>
      <c r="L484" s="344"/>
      <c r="M484" s="345"/>
      <c r="N484" s="346"/>
      <c r="O484" s="347"/>
      <c r="P484" s="91"/>
    </row>
    <row r="485" spans="7:16">
      <c r="G485" s="93"/>
      <c r="H485" s="93"/>
      <c r="I485" s="93"/>
      <c r="J485" s="93"/>
      <c r="K485" s="91"/>
      <c r="L485" s="244"/>
      <c r="M485" s="245"/>
      <c r="N485" s="246"/>
      <c r="O485" s="220"/>
      <c r="P485" s="91"/>
    </row>
    <row r="486" spans="7:16">
      <c r="G486" s="93"/>
      <c r="H486" s="93"/>
      <c r="I486" s="93"/>
      <c r="J486" s="93"/>
      <c r="K486" s="91"/>
      <c r="L486" s="223" t="s">
        <v>627</v>
      </c>
      <c r="M486" s="224"/>
      <c r="N486" s="225"/>
      <c r="O486" s="92">
        <v>0.499</v>
      </c>
      <c r="P486" s="91"/>
    </row>
    <row r="487" spans="7:16">
      <c r="G487" s="93"/>
      <c r="H487" s="93"/>
      <c r="I487" s="93"/>
      <c r="J487" s="93"/>
      <c r="K487" s="91"/>
      <c r="L487" s="223" t="s">
        <v>628</v>
      </c>
      <c r="M487" s="224"/>
      <c r="N487" s="225"/>
      <c r="O487" s="92">
        <v>0.60199999999999998</v>
      </c>
      <c r="P487" s="91"/>
    </row>
    <row r="488" spans="7:16" ht="14.85" customHeight="1">
      <c r="G488" s="93"/>
      <c r="H488" s="93"/>
      <c r="I488" s="93"/>
      <c r="J488" s="93"/>
      <c r="K488" s="91"/>
      <c r="L488" s="226" t="s">
        <v>629</v>
      </c>
      <c r="M488" s="227"/>
      <c r="N488" s="228"/>
      <c r="O488" s="219">
        <v>0.70499999999999996</v>
      </c>
      <c r="P488" s="91"/>
    </row>
    <row r="489" spans="7:16">
      <c r="G489" s="93"/>
      <c r="H489" s="93"/>
      <c r="I489" s="93"/>
      <c r="J489" s="93"/>
      <c r="K489" s="91"/>
      <c r="L489" s="348"/>
      <c r="M489" s="349"/>
      <c r="N489" s="350"/>
      <c r="O489" s="347"/>
      <c r="P489" s="91"/>
    </row>
    <row r="490" spans="7:16">
      <c r="G490" s="93"/>
      <c r="H490" s="93"/>
      <c r="I490" s="93"/>
      <c r="J490" s="93"/>
      <c r="K490" s="91"/>
      <c r="L490" s="229"/>
      <c r="M490" s="230"/>
      <c r="N490" s="231"/>
      <c r="O490" s="220"/>
      <c r="P490" s="91"/>
    </row>
    <row r="491" spans="7:16">
      <c r="G491" s="93"/>
      <c r="H491" s="93"/>
      <c r="I491" s="93"/>
      <c r="J491" s="93"/>
      <c r="K491" s="91"/>
      <c r="L491" s="223" t="s">
        <v>391</v>
      </c>
      <c r="M491" s="224"/>
      <c r="N491" s="225"/>
      <c r="O491" s="92">
        <v>2.4E-2</v>
      </c>
      <c r="P491" s="91"/>
    </row>
    <row r="492" spans="7:16" ht="16.5" customHeight="1">
      <c r="G492" s="93"/>
      <c r="H492" s="93"/>
      <c r="I492" s="93"/>
      <c r="J492" s="93"/>
      <c r="K492" s="91"/>
      <c r="L492" s="351" t="s">
        <v>630</v>
      </c>
      <c r="M492" s="352"/>
      <c r="N492" s="353"/>
      <c r="O492" s="219">
        <v>0.11799999999999999</v>
      </c>
      <c r="P492" s="91"/>
    </row>
    <row r="493" spans="7:16">
      <c r="G493" s="93"/>
      <c r="H493" s="93"/>
      <c r="I493" s="93"/>
      <c r="J493" s="93"/>
      <c r="K493" s="91"/>
      <c r="L493" s="354"/>
      <c r="M493" s="355"/>
      <c r="N493" s="356"/>
      <c r="O493" s="347"/>
      <c r="P493" s="91"/>
    </row>
    <row r="494" spans="7:16">
      <c r="G494" s="93"/>
      <c r="H494" s="93"/>
      <c r="I494" s="93"/>
      <c r="J494" s="93"/>
      <c r="K494" s="91"/>
      <c r="L494" s="357"/>
      <c r="M494" s="358"/>
      <c r="N494" s="359"/>
      <c r="O494" s="220"/>
      <c r="P494" s="91"/>
    </row>
    <row r="495" spans="7:16">
      <c r="G495" s="91"/>
      <c r="H495" s="91"/>
      <c r="I495" s="91"/>
      <c r="J495" s="91"/>
      <c r="K495" s="91"/>
      <c r="L495" s="91"/>
      <c r="M495" s="91"/>
      <c r="N495" s="115" t="s">
        <v>349</v>
      </c>
      <c r="O495" s="111">
        <v>711</v>
      </c>
      <c r="P495" s="91"/>
    </row>
    <row r="496" spans="7:16">
      <c r="G496" s="91"/>
      <c r="H496" s="91"/>
      <c r="I496" s="91"/>
      <c r="J496" s="91"/>
      <c r="K496" s="91"/>
      <c r="L496" s="91"/>
      <c r="M496" s="91"/>
      <c r="N496" s="91"/>
      <c r="O496" s="91"/>
      <c r="P496" s="91"/>
    </row>
    <row r="497" spans="6:18">
      <c r="G497" s="91"/>
      <c r="H497" s="91"/>
      <c r="I497" s="91"/>
      <c r="J497" s="91"/>
      <c r="K497" s="91"/>
      <c r="L497" s="91"/>
      <c r="M497" s="91"/>
      <c r="N497" s="91"/>
      <c r="O497" s="91"/>
      <c r="P497" s="91"/>
    </row>
    <row r="498" spans="6:18">
      <c r="F498" s="2"/>
      <c r="G498" s="121" t="s">
        <v>18</v>
      </c>
      <c r="H498" s="122"/>
      <c r="I498" s="122"/>
      <c r="J498" s="122"/>
      <c r="K498" s="122"/>
      <c r="L498" s="122"/>
      <c r="M498" s="122"/>
      <c r="N498" s="122"/>
      <c r="O498" s="122"/>
      <c r="P498" s="122"/>
      <c r="R498" s="24" t="s">
        <v>344</v>
      </c>
    </row>
    <row r="499" spans="6:18">
      <c r="G499" s="91"/>
      <c r="H499" s="91"/>
      <c r="I499" s="91"/>
      <c r="J499" s="91"/>
      <c r="K499" s="91"/>
      <c r="L499" s="91"/>
      <c r="M499" s="91"/>
      <c r="N499" s="91"/>
      <c r="O499" s="91"/>
      <c r="P499" s="91"/>
    </row>
    <row r="500" spans="6:18">
      <c r="G500" s="90" t="s">
        <v>631</v>
      </c>
      <c r="H500" s="91"/>
      <c r="I500" s="91"/>
      <c r="J500" s="91"/>
      <c r="K500" s="91"/>
      <c r="L500" s="91"/>
      <c r="M500" s="91"/>
      <c r="N500" s="91"/>
      <c r="O500" s="91"/>
      <c r="P500" s="91"/>
      <c r="R500" s="24"/>
    </row>
    <row r="501" spans="6:18">
      <c r="G501" s="223" t="s">
        <v>393</v>
      </c>
      <c r="H501" s="224"/>
      <c r="I501" s="224"/>
      <c r="J501" s="224"/>
      <c r="K501" s="224"/>
      <c r="L501" s="224"/>
      <c r="M501" s="224"/>
      <c r="N501" s="225"/>
      <c r="O501" s="96">
        <v>0.438</v>
      </c>
      <c r="P501" s="91"/>
      <c r="R501" s="24"/>
    </row>
    <row r="502" spans="6:18">
      <c r="G502" s="223" t="s">
        <v>394</v>
      </c>
      <c r="H502" s="224"/>
      <c r="I502" s="224"/>
      <c r="J502" s="224"/>
      <c r="K502" s="224"/>
      <c r="L502" s="224"/>
      <c r="M502" s="224"/>
      <c r="N502" s="225"/>
      <c r="O502" s="96">
        <v>0.25600000000000001</v>
      </c>
      <c r="P502" s="91"/>
      <c r="R502" s="24"/>
    </row>
    <row r="503" spans="6:18">
      <c r="G503" s="223" t="s">
        <v>395</v>
      </c>
      <c r="H503" s="224"/>
      <c r="I503" s="224"/>
      <c r="J503" s="224"/>
      <c r="K503" s="224"/>
      <c r="L503" s="224"/>
      <c r="M503" s="224"/>
      <c r="N503" s="225"/>
      <c r="O503" s="96">
        <v>0.20699999999999999</v>
      </c>
      <c r="P503" s="91"/>
      <c r="R503" s="24"/>
    </row>
    <row r="504" spans="6:18">
      <c r="G504" s="223" t="s">
        <v>396</v>
      </c>
      <c r="H504" s="224"/>
      <c r="I504" s="224"/>
      <c r="J504" s="224"/>
      <c r="K504" s="224"/>
      <c r="L504" s="224"/>
      <c r="M504" s="224"/>
      <c r="N504" s="225"/>
      <c r="O504" s="96">
        <v>5.8000000000000003E-2</v>
      </c>
      <c r="P504" s="91"/>
      <c r="R504" s="24"/>
    </row>
    <row r="505" spans="6:18">
      <c r="G505" s="223" t="s">
        <v>397</v>
      </c>
      <c r="H505" s="224"/>
      <c r="I505" s="224"/>
      <c r="J505" s="224"/>
      <c r="K505" s="224"/>
      <c r="L505" s="224"/>
      <c r="M505" s="224"/>
      <c r="N505" s="225"/>
      <c r="O505" s="96">
        <v>4.1000000000000002E-2</v>
      </c>
      <c r="P505" s="91"/>
      <c r="R505" s="24"/>
    </row>
    <row r="506" spans="6:18">
      <c r="G506" s="116"/>
      <c r="H506" s="91"/>
      <c r="I506" s="91"/>
      <c r="J506" s="91"/>
      <c r="K506" s="91"/>
      <c r="L506" s="91"/>
      <c r="M506" s="91"/>
      <c r="N506" s="110" t="s">
        <v>349</v>
      </c>
      <c r="O506" s="111">
        <v>781</v>
      </c>
      <c r="P506" s="91"/>
      <c r="R506" s="24"/>
    </row>
    <row r="507" spans="6:18">
      <c r="G507" s="91"/>
      <c r="H507" s="91"/>
      <c r="I507" s="91"/>
      <c r="J507" s="91"/>
      <c r="K507" s="91"/>
      <c r="L507" s="91"/>
      <c r="M507" s="91"/>
      <c r="N507" s="91"/>
      <c r="O507" s="91"/>
      <c r="P507" s="91"/>
    </row>
    <row r="508" spans="6:18">
      <c r="G508" s="90" t="s">
        <v>632</v>
      </c>
      <c r="H508" s="91"/>
      <c r="I508" s="91"/>
      <c r="J508" s="91"/>
      <c r="K508" s="91"/>
      <c r="L508" s="91"/>
      <c r="M508" s="91"/>
      <c r="N508" s="91"/>
      <c r="O508" s="91"/>
      <c r="P508" s="91"/>
    </row>
    <row r="509" spans="6:18">
      <c r="G509" s="223" t="s">
        <v>633</v>
      </c>
      <c r="H509" s="224"/>
      <c r="I509" s="224"/>
      <c r="J509" s="224"/>
      <c r="K509" s="224"/>
      <c r="L509" s="224"/>
      <c r="M509" s="224"/>
      <c r="N509" s="225"/>
      <c r="O509" s="96">
        <v>0.84299999999999997</v>
      </c>
      <c r="P509" s="91"/>
    </row>
    <row r="510" spans="6:18">
      <c r="G510" s="223" t="s">
        <v>634</v>
      </c>
      <c r="H510" s="224"/>
      <c r="I510" s="224"/>
      <c r="J510" s="224"/>
      <c r="K510" s="224"/>
      <c r="L510" s="224"/>
      <c r="M510" s="224"/>
      <c r="N510" s="225"/>
      <c r="O510" s="96">
        <v>9.6000000000000002E-2</v>
      </c>
      <c r="P510" s="91"/>
    </row>
    <row r="511" spans="6:18">
      <c r="G511" s="223" t="s">
        <v>635</v>
      </c>
      <c r="H511" s="224"/>
      <c r="I511" s="224"/>
      <c r="J511" s="224"/>
      <c r="K511" s="224"/>
      <c r="L511" s="224"/>
      <c r="M511" s="224"/>
      <c r="N511" s="225"/>
      <c r="O511" s="96">
        <v>7.8E-2</v>
      </c>
      <c r="P511" s="91"/>
    </row>
    <row r="512" spans="6:18">
      <c r="G512" s="223" t="s">
        <v>636</v>
      </c>
      <c r="H512" s="224"/>
      <c r="I512" s="224"/>
      <c r="J512" s="224"/>
      <c r="K512" s="224"/>
      <c r="L512" s="224"/>
      <c r="M512" s="224"/>
      <c r="N512" s="225"/>
      <c r="O512" s="96">
        <v>1.4999999999999999E-2</v>
      </c>
      <c r="P512" s="91"/>
    </row>
    <row r="513" spans="7:16">
      <c r="G513" s="91"/>
      <c r="H513" s="91"/>
      <c r="I513" s="91"/>
      <c r="J513" s="91"/>
      <c r="K513" s="91"/>
      <c r="L513" s="91"/>
      <c r="M513" s="91"/>
      <c r="N513" s="110" t="s">
        <v>349</v>
      </c>
      <c r="O513" s="111">
        <v>781</v>
      </c>
      <c r="P513" s="91"/>
    </row>
    <row r="514" spans="7:16">
      <c r="G514" s="91"/>
      <c r="H514" s="91"/>
      <c r="I514" s="91"/>
      <c r="J514" s="91"/>
      <c r="K514" s="91"/>
      <c r="L514" s="91"/>
      <c r="M514" s="91"/>
      <c r="N514" s="91"/>
      <c r="O514" s="91"/>
      <c r="P514" s="91"/>
    </row>
    <row r="515" spans="7:16">
      <c r="G515" s="90" t="s">
        <v>637</v>
      </c>
      <c r="H515" s="91"/>
      <c r="I515" s="91"/>
      <c r="J515" s="91"/>
      <c r="K515" s="91"/>
      <c r="L515" s="91"/>
      <c r="M515" s="91"/>
      <c r="N515" s="91"/>
      <c r="O515" s="91"/>
      <c r="P515" s="91"/>
    </row>
    <row r="516" spans="7:16">
      <c r="G516" s="223" t="s">
        <v>520</v>
      </c>
      <c r="H516" s="224"/>
      <c r="I516" s="224"/>
      <c r="J516" s="224"/>
      <c r="K516" s="224"/>
      <c r="L516" s="224"/>
      <c r="M516" s="224"/>
      <c r="N516" s="225"/>
      <c r="O516" s="96">
        <v>0.22</v>
      </c>
      <c r="P516" s="91"/>
    </row>
    <row r="517" spans="7:16">
      <c r="G517" s="223" t="s">
        <v>521</v>
      </c>
      <c r="H517" s="224"/>
      <c r="I517" s="224"/>
      <c r="J517" s="224"/>
      <c r="K517" s="224"/>
      <c r="L517" s="224"/>
      <c r="M517" s="224"/>
      <c r="N517" s="225"/>
      <c r="O517" s="96">
        <v>0.252</v>
      </c>
      <c r="P517" s="91"/>
    </row>
    <row r="518" spans="7:16">
      <c r="G518" s="223" t="s">
        <v>522</v>
      </c>
      <c r="H518" s="224"/>
      <c r="I518" s="224"/>
      <c r="J518" s="224"/>
      <c r="K518" s="224"/>
      <c r="L518" s="224"/>
      <c r="M518" s="224"/>
      <c r="N518" s="225"/>
      <c r="O518" s="96">
        <v>9.8000000000000004E-2</v>
      </c>
      <c r="P518" s="91"/>
    </row>
    <row r="519" spans="7:16">
      <c r="G519" s="223" t="s">
        <v>523</v>
      </c>
      <c r="H519" s="224"/>
      <c r="I519" s="224"/>
      <c r="J519" s="224"/>
      <c r="K519" s="224"/>
      <c r="L519" s="224"/>
      <c r="M519" s="224"/>
      <c r="N519" s="225"/>
      <c r="O519" s="96">
        <v>0.114</v>
      </c>
      <c r="P519" s="91"/>
    </row>
    <row r="520" spans="7:16">
      <c r="G520" s="223" t="s">
        <v>524</v>
      </c>
      <c r="H520" s="224"/>
      <c r="I520" s="224"/>
      <c r="J520" s="224"/>
      <c r="K520" s="224"/>
      <c r="L520" s="224"/>
      <c r="M520" s="224"/>
      <c r="N520" s="225"/>
      <c r="O520" s="96">
        <v>8.0000000000000002E-3</v>
      </c>
      <c r="P520" s="91"/>
    </row>
    <row r="521" spans="7:16">
      <c r="G521" s="223" t="s">
        <v>525</v>
      </c>
      <c r="H521" s="224"/>
      <c r="I521" s="224"/>
      <c r="J521" s="224"/>
      <c r="K521" s="224"/>
      <c r="L521" s="224"/>
      <c r="M521" s="224"/>
      <c r="N521" s="225"/>
      <c r="O521" s="96">
        <v>0.13800000000000001</v>
      </c>
      <c r="P521" s="91"/>
    </row>
    <row r="522" spans="7:16">
      <c r="G522" s="223" t="s">
        <v>526</v>
      </c>
      <c r="H522" s="224"/>
      <c r="I522" s="224"/>
      <c r="J522" s="224"/>
      <c r="K522" s="224"/>
      <c r="L522" s="224"/>
      <c r="M522" s="224"/>
      <c r="N522" s="225"/>
      <c r="O522" s="96">
        <v>0.309</v>
      </c>
      <c r="P522" s="91"/>
    </row>
    <row r="523" spans="7:16">
      <c r="G523" s="223" t="s">
        <v>527</v>
      </c>
      <c r="H523" s="224"/>
      <c r="I523" s="224"/>
      <c r="J523" s="224"/>
      <c r="K523" s="224"/>
      <c r="L523" s="224"/>
      <c r="M523" s="224"/>
      <c r="N523" s="225"/>
      <c r="O523" s="96">
        <v>0.17899999999999999</v>
      </c>
      <c r="P523" s="91"/>
    </row>
    <row r="524" spans="7:16">
      <c r="G524" s="223" t="s">
        <v>528</v>
      </c>
      <c r="H524" s="224"/>
      <c r="I524" s="224"/>
      <c r="J524" s="224"/>
      <c r="K524" s="224"/>
      <c r="L524" s="224"/>
      <c r="M524" s="224"/>
      <c r="N524" s="225"/>
      <c r="O524" s="96">
        <v>0.13800000000000001</v>
      </c>
      <c r="P524" s="91"/>
    </row>
    <row r="525" spans="7:16">
      <c r="G525" s="223" t="s">
        <v>638</v>
      </c>
      <c r="H525" s="224"/>
      <c r="I525" s="224"/>
      <c r="J525" s="224"/>
      <c r="K525" s="224"/>
      <c r="L525" s="224"/>
      <c r="M525" s="224"/>
      <c r="N525" s="225"/>
      <c r="O525" s="96">
        <v>0.106</v>
      </c>
      <c r="P525" s="91"/>
    </row>
    <row r="526" spans="7:16">
      <c r="G526" s="223" t="s">
        <v>530</v>
      </c>
      <c r="H526" s="224"/>
      <c r="I526" s="224"/>
      <c r="J526" s="224"/>
      <c r="K526" s="224"/>
      <c r="L526" s="224"/>
      <c r="M526" s="224"/>
      <c r="N526" s="225"/>
      <c r="O526" s="96">
        <v>4.9000000000000002E-2</v>
      </c>
      <c r="P526" s="91"/>
    </row>
    <row r="527" spans="7:16">
      <c r="G527" s="223" t="s">
        <v>531</v>
      </c>
      <c r="H527" s="224"/>
      <c r="I527" s="224"/>
      <c r="J527" s="224"/>
      <c r="K527" s="224"/>
      <c r="L527" s="224"/>
      <c r="M527" s="224"/>
      <c r="N527" s="225"/>
      <c r="O527" s="96">
        <v>0.317</v>
      </c>
      <c r="P527" s="91"/>
    </row>
    <row r="528" spans="7:16">
      <c r="G528" s="223" t="s">
        <v>532</v>
      </c>
      <c r="H528" s="224"/>
      <c r="I528" s="224"/>
      <c r="J528" s="224"/>
      <c r="K528" s="224"/>
      <c r="L528" s="224"/>
      <c r="M528" s="224"/>
      <c r="N528" s="225"/>
      <c r="O528" s="96">
        <v>8.1000000000000003E-2</v>
      </c>
      <c r="P528" s="91"/>
    </row>
    <row r="529" spans="7:16">
      <c r="G529" s="223" t="s">
        <v>533</v>
      </c>
      <c r="H529" s="224"/>
      <c r="I529" s="224"/>
      <c r="J529" s="224"/>
      <c r="K529" s="224"/>
      <c r="L529" s="224"/>
      <c r="M529" s="224"/>
      <c r="N529" s="225"/>
      <c r="O529" s="96">
        <v>0.22</v>
      </c>
      <c r="P529" s="91"/>
    </row>
    <row r="530" spans="7:16" ht="16.5" customHeight="1">
      <c r="G530" s="241" t="s">
        <v>639</v>
      </c>
      <c r="H530" s="242"/>
      <c r="I530" s="242"/>
      <c r="J530" s="242"/>
      <c r="K530" s="242"/>
      <c r="L530" s="242"/>
      <c r="M530" s="242"/>
      <c r="N530" s="243"/>
      <c r="O530" s="219">
        <v>0.48</v>
      </c>
      <c r="P530" s="91"/>
    </row>
    <row r="531" spans="7:16">
      <c r="G531" s="244"/>
      <c r="H531" s="245"/>
      <c r="I531" s="245"/>
      <c r="J531" s="245"/>
      <c r="K531" s="245"/>
      <c r="L531" s="245"/>
      <c r="M531" s="245"/>
      <c r="N531" s="246"/>
      <c r="O531" s="220"/>
      <c r="P531" s="91"/>
    </row>
    <row r="532" spans="7:16">
      <c r="G532" s="223" t="s">
        <v>535</v>
      </c>
      <c r="H532" s="224"/>
      <c r="I532" s="224"/>
      <c r="J532" s="224"/>
      <c r="K532" s="224"/>
      <c r="L532" s="224"/>
      <c r="M532" s="224"/>
      <c r="N532" s="225"/>
      <c r="O532" s="96">
        <v>0.187</v>
      </c>
      <c r="P532" s="91"/>
    </row>
    <row r="533" spans="7:16">
      <c r="G533" s="223" t="s">
        <v>536</v>
      </c>
      <c r="H533" s="224"/>
      <c r="I533" s="224"/>
      <c r="J533" s="224"/>
      <c r="K533" s="224"/>
      <c r="L533" s="224"/>
      <c r="M533" s="224"/>
      <c r="N533" s="225"/>
      <c r="O533" s="96">
        <v>5.7000000000000002E-2</v>
      </c>
      <c r="P533" s="91"/>
    </row>
    <row r="534" spans="7:16">
      <c r="G534" s="223" t="s">
        <v>538</v>
      </c>
      <c r="H534" s="224"/>
      <c r="I534" s="224"/>
      <c r="J534" s="224"/>
      <c r="K534" s="224"/>
      <c r="L534" s="224"/>
      <c r="M534" s="224"/>
      <c r="N534" s="225"/>
      <c r="O534" s="96">
        <v>0</v>
      </c>
      <c r="P534" s="91"/>
    </row>
    <row r="535" spans="7:16">
      <c r="G535" s="223" t="s">
        <v>537</v>
      </c>
      <c r="H535" s="224"/>
      <c r="I535" s="224"/>
      <c r="J535" s="224"/>
      <c r="K535" s="224"/>
      <c r="L535" s="224"/>
      <c r="M535" s="224"/>
      <c r="N535" s="225"/>
      <c r="O535" s="96">
        <v>0.154</v>
      </c>
      <c r="P535" s="91"/>
    </row>
    <row r="536" spans="7:16">
      <c r="G536" s="223" t="s">
        <v>539</v>
      </c>
      <c r="H536" s="224"/>
      <c r="I536" s="224"/>
      <c r="J536" s="224"/>
      <c r="K536" s="224"/>
      <c r="L536" s="224"/>
      <c r="M536" s="224"/>
      <c r="N536" s="225"/>
      <c r="O536" s="96">
        <v>3.3000000000000002E-2</v>
      </c>
      <c r="P536" s="91"/>
    </row>
    <row r="537" spans="7:16">
      <c r="G537" s="223" t="s">
        <v>540</v>
      </c>
      <c r="H537" s="224"/>
      <c r="I537" s="224"/>
      <c r="J537" s="224"/>
      <c r="K537" s="224"/>
      <c r="L537" s="224"/>
      <c r="M537" s="224"/>
      <c r="N537" s="225"/>
      <c r="O537" s="96">
        <v>1.6E-2</v>
      </c>
      <c r="P537" s="91"/>
    </row>
    <row r="538" spans="7:16">
      <c r="G538" s="91"/>
      <c r="H538" s="91"/>
      <c r="I538" s="91"/>
      <c r="J538" s="91"/>
      <c r="K538" s="91"/>
      <c r="L538" s="91"/>
      <c r="M538" s="91"/>
      <c r="N538" s="110" t="s">
        <v>349</v>
      </c>
      <c r="O538" s="111">
        <v>123</v>
      </c>
      <c r="P538" s="91"/>
    </row>
    <row r="539" spans="7:16">
      <c r="G539" s="91"/>
      <c r="H539" s="91"/>
      <c r="I539" s="91"/>
      <c r="J539" s="91"/>
      <c r="K539" s="91"/>
      <c r="L539" s="91"/>
      <c r="M539" s="91"/>
      <c r="N539" s="117"/>
      <c r="O539" s="118"/>
      <c r="P539" s="91"/>
    </row>
    <row r="540" spans="7:16">
      <c r="G540" s="90" t="s">
        <v>640</v>
      </c>
      <c r="H540" s="91"/>
      <c r="I540" s="91"/>
      <c r="J540" s="91"/>
      <c r="K540" s="91"/>
      <c r="L540" s="91"/>
      <c r="M540" s="91"/>
      <c r="N540" s="117"/>
      <c r="O540" s="117"/>
      <c r="P540" s="91"/>
    </row>
    <row r="541" spans="7:16">
      <c r="G541" s="223" t="s">
        <v>641</v>
      </c>
      <c r="H541" s="224"/>
      <c r="I541" s="224"/>
      <c r="J541" s="224"/>
      <c r="K541" s="224"/>
      <c r="L541" s="224"/>
      <c r="M541" s="224"/>
      <c r="N541" s="225"/>
      <c r="O541" s="96">
        <v>0.73899999999999999</v>
      </c>
      <c r="P541" s="91"/>
    </row>
    <row r="542" spans="7:16">
      <c r="G542" s="223" t="s">
        <v>642</v>
      </c>
      <c r="H542" s="224"/>
      <c r="I542" s="224"/>
      <c r="J542" s="224"/>
      <c r="K542" s="224"/>
      <c r="L542" s="224"/>
      <c r="M542" s="224"/>
      <c r="N542" s="225"/>
      <c r="O542" s="96">
        <v>0.51200000000000001</v>
      </c>
      <c r="P542" s="91"/>
    </row>
    <row r="543" spans="7:16">
      <c r="G543" s="223" t="s">
        <v>347</v>
      </c>
      <c r="H543" s="224"/>
      <c r="I543" s="224"/>
      <c r="J543" s="224"/>
      <c r="K543" s="224"/>
      <c r="L543" s="224"/>
      <c r="M543" s="224"/>
      <c r="N543" s="225"/>
      <c r="O543" s="96">
        <v>0.16500000000000001</v>
      </c>
      <c r="P543" s="91"/>
    </row>
    <row r="544" spans="7:16">
      <c r="G544" s="91"/>
      <c r="H544" s="91"/>
      <c r="I544" s="91"/>
      <c r="J544" s="91"/>
      <c r="K544" s="91"/>
      <c r="L544" s="91"/>
      <c r="M544" s="91"/>
      <c r="N544" s="110" t="s">
        <v>349</v>
      </c>
      <c r="O544" s="111">
        <v>781</v>
      </c>
      <c r="P544" s="91"/>
    </row>
    <row r="545" spans="7:16">
      <c r="G545" s="91"/>
      <c r="H545" s="91"/>
      <c r="I545" s="91"/>
      <c r="J545" s="91"/>
      <c r="K545" s="91"/>
      <c r="L545" s="91"/>
      <c r="M545" s="91"/>
      <c r="N545" s="91"/>
      <c r="O545" s="91"/>
      <c r="P545" s="91"/>
    </row>
    <row r="546" spans="7:16">
      <c r="G546" s="90" t="s">
        <v>643</v>
      </c>
      <c r="H546" s="91"/>
      <c r="I546" s="91"/>
      <c r="J546" s="91"/>
      <c r="K546" s="91"/>
      <c r="L546" s="91"/>
      <c r="M546" s="91"/>
      <c r="N546" s="91"/>
      <c r="O546" s="91"/>
      <c r="P546" s="91"/>
    </row>
    <row r="547" spans="7:16">
      <c r="G547" s="223" t="s">
        <v>644</v>
      </c>
      <c r="H547" s="224"/>
      <c r="I547" s="224"/>
      <c r="J547" s="224"/>
      <c r="K547" s="224"/>
      <c r="L547" s="224"/>
      <c r="M547" s="224"/>
      <c r="N547" s="225"/>
      <c r="O547" s="96">
        <v>0.83699999999999997</v>
      </c>
      <c r="P547" s="91"/>
    </row>
    <row r="548" spans="7:16">
      <c r="G548" s="223" t="s">
        <v>645</v>
      </c>
      <c r="H548" s="224"/>
      <c r="I548" s="224"/>
      <c r="J548" s="224"/>
      <c r="K548" s="224"/>
      <c r="L548" s="224"/>
      <c r="M548" s="224"/>
      <c r="N548" s="225"/>
      <c r="O548" s="96">
        <v>0.56200000000000006</v>
      </c>
      <c r="P548" s="91"/>
    </row>
    <row r="549" spans="7:16">
      <c r="G549" s="223" t="s">
        <v>646</v>
      </c>
      <c r="H549" s="224"/>
      <c r="I549" s="224"/>
      <c r="J549" s="224"/>
      <c r="K549" s="224"/>
      <c r="L549" s="224"/>
      <c r="M549" s="224"/>
      <c r="N549" s="225"/>
      <c r="O549" s="96">
        <v>0.71199999999999997</v>
      </c>
      <c r="P549" s="91"/>
    </row>
    <row r="550" spans="7:16">
      <c r="G550" s="223" t="s">
        <v>647</v>
      </c>
      <c r="H550" s="224"/>
      <c r="I550" s="224"/>
      <c r="J550" s="224"/>
      <c r="K550" s="224"/>
      <c r="L550" s="224"/>
      <c r="M550" s="224"/>
      <c r="N550" s="225"/>
      <c r="O550" s="96">
        <v>0.86</v>
      </c>
      <c r="P550" s="91"/>
    </row>
    <row r="551" spans="7:16">
      <c r="G551" s="223" t="s">
        <v>648</v>
      </c>
      <c r="H551" s="224"/>
      <c r="I551" s="224"/>
      <c r="J551" s="224"/>
      <c r="K551" s="224"/>
      <c r="L551" s="224"/>
      <c r="M551" s="224"/>
      <c r="N551" s="225"/>
      <c r="O551" s="96">
        <v>0.82499999999999996</v>
      </c>
      <c r="P551" s="91"/>
    </row>
    <row r="552" spans="7:16">
      <c r="G552" s="223" t="s">
        <v>391</v>
      </c>
      <c r="H552" s="224"/>
      <c r="I552" s="224"/>
      <c r="J552" s="224"/>
      <c r="K552" s="224"/>
      <c r="L552" s="224"/>
      <c r="M552" s="224"/>
      <c r="N552" s="225"/>
      <c r="O552" s="96">
        <v>5.0000000000000001E-3</v>
      </c>
      <c r="P552" s="91"/>
    </row>
    <row r="553" spans="7:16">
      <c r="G553" s="360" t="s">
        <v>391</v>
      </c>
      <c r="H553" s="361"/>
      <c r="I553" s="361"/>
      <c r="J553" s="361"/>
      <c r="K553" s="361"/>
      <c r="L553" s="361"/>
      <c r="M553" s="361"/>
      <c r="N553" s="362"/>
      <c r="O553" s="119">
        <v>1.7000000000000001E-2</v>
      </c>
      <c r="P553" s="91"/>
    </row>
    <row r="554" spans="7:16">
      <c r="G554" s="91"/>
      <c r="H554" s="91"/>
      <c r="I554" s="91"/>
      <c r="J554" s="91"/>
      <c r="K554" s="91"/>
      <c r="L554" s="91"/>
      <c r="M554" s="91"/>
      <c r="N554" s="110" t="s">
        <v>349</v>
      </c>
      <c r="O554" s="111">
        <v>577</v>
      </c>
      <c r="P554" s="91"/>
    </row>
    <row r="555" spans="7:16">
      <c r="G555" s="91"/>
      <c r="H555" s="91"/>
      <c r="I555" s="91"/>
      <c r="J555" s="91"/>
      <c r="K555" s="91"/>
      <c r="L555" s="91"/>
      <c r="M555" s="91"/>
      <c r="N555" s="117"/>
      <c r="O555" s="117"/>
      <c r="P555" s="91"/>
    </row>
    <row r="556" spans="7:16">
      <c r="G556" s="90" t="s">
        <v>649</v>
      </c>
      <c r="H556" s="91"/>
      <c r="I556" s="91"/>
      <c r="J556" s="91"/>
      <c r="K556" s="91"/>
      <c r="L556" s="91"/>
      <c r="M556" s="91"/>
      <c r="N556" s="91"/>
      <c r="O556" s="91"/>
      <c r="P556" s="91"/>
    </row>
    <row r="557" spans="7:16">
      <c r="G557" s="223" t="s">
        <v>644</v>
      </c>
      <c r="H557" s="224"/>
      <c r="I557" s="224"/>
      <c r="J557" s="224"/>
      <c r="K557" s="224"/>
      <c r="L557" s="224"/>
      <c r="M557" s="224"/>
      <c r="N557" s="225"/>
      <c r="O557" s="96">
        <v>0.81799999999999995</v>
      </c>
      <c r="P557" s="91"/>
    </row>
    <row r="558" spans="7:16">
      <c r="G558" s="223" t="s">
        <v>645</v>
      </c>
      <c r="H558" s="224"/>
      <c r="I558" s="224"/>
      <c r="J558" s="224"/>
      <c r="K558" s="224"/>
      <c r="L558" s="224"/>
      <c r="M558" s="224"/>
      <c r="N558" s="225"/>
      <c r="O558" s="96">
        <v>0.53300000000000003</v>
      </c>
      <c r="P558" s="91"/>
    </row>
    <row r="559" spans="7:16">
      <c r="G559" s="223" t="s">
        <v>646</v>
      </c>
      <c r="H559" s="224"/>
      <c r="I559" s="224"/>
      <c r="J559" s="224"/>
      <c r="K559" s="224"/>
      <c r="L559" s="224"/>
      <c r="M559" s="224"/>
      <c r="N559" s="225"/>
      <c r="O559" s="96">
        <v>0.80500000000000005</v>
      </c>
      <c r="P559" s="91"/>
    </row>
    <row r="560" spans="7:16">
      <c r="G560" s="223" t="s">
        <v>647</v>
      </c>
      <c r="H560" s="224"/>
      <c r="I560" s="224"/>
      <c r="J560" s="224"/>
      <c r="K560" s="224"/>
      <c r="L560" s="224"/>
      <c r="M560" s="224"/>
      <c r="N560" s="225"/>
      <c r="O560" s="96">
        <v>0.87</v>
      </c>
      <c r="P560" s="91"/>
    </row>
    <row r="561" spans="7:16">
      <c r="G561" s="223" t="s">
        <v>648</v>
      </c>
      <c r="H561" s="224"/>
      <c r="I561" s="224"/>
      <c r="J561" s="224"/>
      <c r="K561" s="224"/>
      <c r="L561" s="224"/>
      <c r="M561" s="224"/>
      <c r="N561" s="225"/>
      <c r="O561" s="96">
        <v>0.79500000000000004</v>
      </c>
      <c r="P561" s="91"/>
    </row>
    <row r="562" spans="7:16">
      <c r="G562" s="223" t="s">
        <v>391</v>
      </c>
      <c r="H562" s="224"/>
      <c r="I562" s="224"/>
      <c r="J562" s="224"/>
      <c r="K562" s="224"/>
      <c r="L562" s="224"/>
      <c r="M562" s="224"/>
      <c r="N562" s="225"/>
      <c r="O562" s="96">
        <v>1.7999999999999999E-2</v>
      </c>
      <c r="P562" s="91"/>
    </row>
    <row r="563" spans="7:16">
      <c r="G563" s="91"/>
      <c r="H563" s="91"/>
      <c r="I563" s="91"/>
      <c r="J563" s="91"/>
      <c r="K563" s="91"/>
      <c r="L563" s="91"/>
      <c r="M563" s="91"/>
      <c r="N563" s="110" t="s">
        <v>349</v>
      </c>
      <c r="O563" s="111">
        <v>400</v>
      </c>
      <c r="P563" s="91"/>
    </row>
    <row r="564" spans="7:16">
      <c r="G564" s="91"/>
      <c r="H564" s="91"/>
      <c r="I564" s="91"/>
      <c r="J564" s="91"/>
      <c r="K564" s="91"/>
      <c r="L564" s="91"/>
      <c r="M564" s="91"/>
      <c r="N564" s="117"/>
      <c r="O564" s="117"/>
      <c r="P564" s="91"/>
    </row>
    <row r="565" spans="7:16">
      <c r="G565" s="90" t="s">
        <v>650</v>
      </c>
      <c r="H565" s="91"/>
      <c r="I565" s="91"/>
      <c r="J565" s="91"/>
      <c r="K565" s="91"/>
      <c r="L565" s="91"/>
      <c r="M565" s="91"/>
      <c r="N565" s="91"/>
      <c r="O565" s="91"/>
      <c r="P565" s="91"/>
    </row>
    <row r="566" spans="7:16">
      <c r="G566" s="221" t="s">
        <v>651</v>
      </c>
      <c r="H566" s="247"/>
      <c r="I566" s="222"/>
      <c r="J566" s="92">
        <v>0.26100000000000001</v>
      </c>
      <c r="K566" s="91"/>
      <c r="L566" s="91"/>
      <c r="M566" s="91"/>
      <c r="N566" s="91"/>
      <c r="O566" s="91"/>
      <c r="P566" s="91"/>
    </row>
    <row r="567" spans="7:16">
      <c r="G567" s="221" t="s">
        <v>652</v>
      </c>
      <c r="H567" s="247"/>
      <c r="I567" s="222"/>
      <c r="J567" s="92">
        <v>0.59799999999999998</v>
      </c>
      <c r="K567" s="91"/>
      <c r="L567" s="91"/>
      <c r="M567" s="91"/>
      <c r="N567" s="91"/>
      <c r="O567" s="91"/>
      <c r="P567" s="91"/>
    </row>
    <row r="568" spans="7:16">
      <c r="G568" s="221" t="s">
        <v>347</v>
      </c>
      <c r="H568" s="247"/>
      <c r="I568" s="222"/>
      <c r="J568" s="92">
        <v>0.14199999999999999</v>
      </c>
      <c r="K568" s="91"/>
      <c r="L568" s="91"/>
      <c r="M568" s="91"/>
      <c r="N568" s="91"/>
      <c r="O568" s="91"/>
      <c r="P568" s="91"/>
    </row>
    <row r="569" spans="7:16">
      <c r="G569" s="91"/>
      <c r="H569" s="91"/>
      <c r="I569" s="110" t="s">
        <v>349</v>
      </c>
      <c r="J569" s="111">
        <v>614</v>
      </c>
      <c r="K569" s="91"/>
      <c r="L569" s="91"/>
      <c r="M569" s="91"/>
      <c r="N569" s="91"/>
      <c r="O569" s="91"/>
      <c r="P569" s="91"/>
    </row>
    <row r="570" spans="7:16">
      <c r="G570" s="91"/>
      <c r="H570" s="91"/>
      <c r="I570" s="117"/>
      <c r="J570" s="117"/>
      <c r="K570" s="91"/>
      <c r="L570" s="91"/>
      <c r="M570" s="91"/>
      <c r="N570" s="91"/>
      <c r="O570" s="91"/>
      <c r="P570" s="91"/>
    </row>
    <row r="571" spans="7:16">
      <c r="G571" s="90" t="s">
        <v>653</v>
      </c>
      <c r="H571" s="91"/>
      <c r="I571" s="117"/>
      <c r="J571" s="117"/>
      <c r="K571" s="91"/>
      <c r="L571" s="91"/>
      <c r="M571" s="91"/>
      <c r="N571" s="91"/>
      <c r="O571" s="91"/>
      <c r="P571" s="91"/>
    </row>
    <row r="572" spans="7:16">
      <c r="G572" s="221" t="s">
        <v>654</v>
      </c>
      <c r="H572" s="247"/>
      <c r="I572" s="222"/>
      <c r="J572" s="92">
        <v>0.60499999999999998</v>
      </c>
      <c r="K572" s="91"/>
      <c r="L572" s="91"/>
      <c r="M572" s="91"/>
      <c r="N572" s="91"/>
      <c r="O572" s="91"/>
      <c r="P572" s="91"/>
    </row>
    <row r="573" spans="7:16">
      <c r="G573" s="221" t="s">
        <v>655</v>
      </c>
      <c r="H573" s="247"/>
      <c r="I573" s="222"/>
      <c r="J573" s="92">
        <v>0.28899999999999998</v>
      </c>
      <c r="K573" s="91"/>
      <c r="L573" s="91"/>
      <c r="M573" s="91"/>
      <c r="N573" s="91"/>
      <c r="O573" s="91"/>
      <c r="P573" s="91"/>
    </row>
    <row r="574" spans="7:16">
      <c r="G574" s="221" t="s">
        <v>656</v>
      </c>
      <c r="H574" s="247"/>
      <c r="I574" s="222"/>
      <c r="J574" s="92">
        <v>6.6000000000000003E-2</v>
      </c>
      <c r="K574" s="91"/>
      <c r="L574" s="91"/>
      <c r="M574" s="91"/>
      <c r="N574" s="91"/>
      <c r="O574" s="91"/>
      <c r="P574" s="91"/>
    </row>
    <row r="575" spans="7:16">
      <c r="G575" s="221" t="s">
        <v>657</v>
      </c>
      <c r="H575" s="247"/>
      <c r="I575" s="222"/>
      <c r="J575" s="92">
        <v>3.9E-2</v>
      </c>
      <c r="K575" s="91"/>
      <c r="L575" s="91"/>
      <c r="M575" s="91"/>
      <c r="N575" s="91"/>
      <c r="O575" s="91"/>
      <c r="P575" s="91"/>
    </row>
    <row r="576" spans="7:16">
      <c r="G576" s="91"/>
      <c r="H576" s="91"/>
      <c r="I576" s="110" t="s">
        <v>349</v>
      </c>
      <c r="J576" s="111">
        <v>76</v>
      </c>
      <c r="K576" s="91"/>
      <c r="L576" s="91"/>
      <c r="M576" s="91"/>
      <c r="N576" s="91"/>
      <c r="O576" s="91"/>
      <c r="P576" s="91"/>
    </row>
    <row r="577" spans="6:18">
      <c r="G577" s="91"/>
      <c r="H577" s="91"/>
      <c r="I577" s="117"/>
      <c r="J577" s="117"/>
      <c r="K577" s="91"/>
      <c r="L577" s="91"/>
      <c r="M577" s="91"/>
      <c r="N577" s="91"/>
      <c r="O577" s="91"/>
      <c r="P577" s="91"/>
    </row>
    <row r="578" spans="6:18">
      <c r="G578" s="90" t="s">
        <v>658</v>
      </c>
      <c r="H578" s="91"/>
      <c r="I578" s="117"/>
      <c r="J578" s="117"/>
      <c r="K578" s="91"/>
      <c r="L578" s="91"/>
      <c r="M578" s="91"/>
      <c r="N578" s="91"/>
      <c r="O578" s="91"/>
      <c r="P578" s="91"/>
    </row>
    <row r="579" spans="6:18">
      <c r="G579" s="223" t="s">
        <v>659</v>
      </c>
      <c r="H579" s="224"/>
      <c r="I579" s="224"/>
      <c r="J579" s="224"/>
      <c r="K579" s="224"/>
      <c r="L579" s="224"/>
      <c r="M579" s="224"/>
      <c r="N579" s="225"/>
      <c r="O579" s="96">
        <v>0.184</v>
      </c>
      <c r="P579" s="91"/>
    </row>
    <row r="580" spans="6:18">
      <c r="G580" s="223" t="s">
        <v>660</v>
      </c>
      <c r="H580" s="224"/>
      <c r="I580" s="224"/>
      <c r="J580" s="224"/>
      <c r="K580" s="224"/>
      <c r="L580" s="224"/>
      <c r="M580" s="224"/>
      <c r="N580" s="225"/>
      <c r="O580" s="96">
        <v>0.68400000000000005</v>
      </c>
      <c r="P580" s="91"/>
    </row>
    <row r="581" spans="6:18">
      <c r="G581" s="223" t="s">
        <v>661</v>
      </c>
      <c r="H581" s="224"/>
      <c r="I581" s="224"/>
      <c r="J581" s="224"/>
      <c r="K581" s="224"/>
      <c r="L581" s="224"/>
      <c r="M581" s="224"/>
      <c r="N581" s="225"/>
      <c r="O581" s="96">
        <v>0.35499999999999998</v>
      </c>
      <c r="P581" s="91"/>
    </row>
    <row r="582" spans="6:18">
      <c r="G582" s="223" t="s">
        <v>662</v>
      </c>
      <c r="H582" s="224"/>
      <c r="I582" s="224"/>
      <c r="J582" s="224"/>
      <c r="K582" s="224"/>
      <c r="L582" s="224"/>
      <c r="M582" s="224"/>
      <c r="N582" s="225"/>
      <c r="O582" s="96">
        <v>0.71099999999999997</v>
      </c>
      <c r="P582" s="91"/>
    </row>
    <row r="583" spans="6:18">
      <c r="G583" s="223" t="s">
        <v>663</v>
      </c>
      <c r="H583" s="224"/>
      <c r="I583" s="224"/>
      <c r="J583" s="224"/>
      <c r="K583" s="224"/>
      <c r="L583" s="224"/>
      <c r="M583" s="224"/>
      <c r="N583" s="225"/>
      <c r="O583" s="96">
        <v>0.56599999999999995</v>
      </c>
      <c r="P583" s="91"/>
    </row>
    <row r="584" spans="6:18">
      <c r="G584" s="223" t="s">
        <v>664</v>
      </c>
      <c r="H584" s="224"/>
      <c r="I584" s="224"/>
      <c r="J584" s="224"/>
      <c r="K584" s="224"/>
      <c r="L584" s="224"/>
      <c r="M584" s="224"/>
      <c r="N584" s="225"/>
      <c r="O584" s="96">
        <v>0.25</v>
      </c>
      <c r="P584" s="91"/>
    </row>
    <row r="585" spans="6:18">
      <c r="G585" s="223" t="s">
        <v>665</v>
      </c>
      <c r="H585" s="224"/>
      <c r="I585" s="224"/>
      <c r="J585" s="224"/>
      <c r="K585" s="224"/>
      <c r="L585" s="224"/>
      <c r="M585" s="224"/>
      <c r="N585" s="225"/>
      <c r="O585" s="96">
        <v>0.316</v>
      </c>
      <c r="P585" s="91"/>
    </row>
    <row r="586" spans="6:18">
      <c r="G586" s="223" t="s">
        <v>391</v>
      </c>
      <c r="H586" s="224"/>
      <c r="I586" s="224"/>
      <c r="J586" s="224"/>
      <c r="K586" s="224"/>
      <c r="L586" s="224"/>
      <c r="M586" s="224"/>
      <c r="N586" s="225"/>
      <c r="O586" s="96">
        <v>5.2999999999999999E-2</v>
      </c>
      <c r="P586" s="91"/>
    </row>
    <row r="587" spans="6:18">
      <c r="G587" s="120"/>
      <c r="H587" s="120"/>
      <c r="I587" s="120"/>
      <c r="J587" s="120"/>
      <c r="K587" s="120"/>
      <c r="L587" s="120"/>
      <c r="M587" s="120"/>
      <c r="N587" s="110" t="s">
        <v>349</v>
      </c>
      <c r="O587" s="111">
        <v>76</v>
      </c>
      <c r="P587" s="91"/>
    </row>
    <row r="588" spans="6:18">
      <c r="G588" s="91"/>
      <c r="H588" s="91"/>
      <c r="I588" s="91"/>
      <c r="J588" s="91"/>
      <c r="K588" s="91"/>
      <c r="L588" s="91"/>
      <c r="M588" s="91"/>
      <c r="N588" s="91"/>
      <c r="O588" s="91"/>
      <c r="P588" s="91"/>
    </row>
    <row r="589" spans="6:18">
      <c r="F589" s="2"/>
      <c r="G589" s="23" t="s">
        <v>666</v>
      </c>
      <c r="H589" s="2"/>
      <c r="I589" s="2"/>
      <c r="J589" s="2"/>
      <c r="K589" s="2"/>
      <c r="L589" s="2"/>
      <c r="M589" s="2"/>
      <c r="N589" s="2"/>
      <c r="O589" s="2"/>
      <c r="P589" s="2"/>
      <c r="R589" s="24" t="s">
        <v>344</v>
      </c>
    </row>
  </sheetData>
  <sheetProtection algorithmName="SHA-512" hashValue="RrmP9+TrSVARoVNmhSvvE7qAR/2ygwzycwkxj6nE2YlhhoT/v6sPZhT24VYIf/kMQ1pxOWMxDDyX6r4+OCI4aQ==" saltValue="+ucDpjGnI1PWxBlJINHI/A==" spinCount="100000" sheet="1" objects="1" scenarios="1"/>
  <mergeCells count="473">
    <mergeCell ref="G501:N501"/>
    <mergeCell ref="G502:N502"/>
    <mergeCell ref="G503:N503"/>
    <mergeCell ref="G504:N504"/>
    <mergeCell ref="G505:N505"/>
    <mergeCell ref="G557:N557"/>
    <mergeCell ref="G558:N558"/>
    <mergeCell ref="G559:N559"/>
    <mergeCell ref="G560:N560"/>
    <mergeCell ref="G534:N534"/>
    <mergeCell ref="G535:N535"/>
    <mergeCell ref="G536:N536"/>
    <mergeCell ref="G537:N537"/>
    <mergeCell ref="G532:N532"/>
    <mergeCell ref="G533:N533"/>
    <mergeCell ref="G530:N531"/>
    <mergeCell ref="G519:N519"/>
    <mergeCell ref="G520:N520"/>
    <mergeCell ref="G521:N521"/>
    <mergeCell ref="G522:N522"/>
    <mergeCell ref="G523:N523"/>
    <mergeCell ref="G524:N524"/>
    <mergeCell ref="G525:N525"/>
    <mergeCell ref="G526:N526"/>
    <mergeCell ref="G561:N561"/>
    <mergeCell ref="G562:N562"/>
    <mergeCell ref="G541:N541"/>
    <mergeCell ref="G542:N542"/>
    <mergeCell ref="G543:N543"/>
    <mergeCell ref="G582:N582"/>
    <mergeCell ref="G583:N583"/>
    <mergeCell ref="G584:N584"/>
    <mergeCell ref="G585:N585"/>
    <mergeCell ref="G552:N552"/>
    <mergeCell ref="G553:N553"/>
    <mergeCell ref="G566:I566"/>
    <mergeCell ref="G567:I567"/>
    <mergeCell ref="G547:N547"/>
    <mergeCell ref="G548:N548"/>
    <mergeCell ref="G549:N549"/>
    <mergeCell ref="G550:N550"/>
    <mergeCell ref="G551:N551"/>
    <mergeCell ref="G586:N586"/>
    <mergeCell ref="G568:I568"/>
    <mergeCell ref="G572:I572"/>
    <mergeCell ref="G573:I573"/>
    <mergeCell ref="G574:I574"/>
    <mergeCell ref="G575:I575"/>
    <mergeCell ref="G579:N579"/>
    <mergeCell ref="G580:N580"/>
    <mergeCell ref="G581:N581"/>
    <mergeCell ref="L483:N485"/>
    <mergeCell ref="O483:O485"/>
    <mergeCell ref="L486:N486"/>
    <mergeCell ref="L488:N490"/>
    <mergeCell ref="L487:N487"/>
    <mergeCell ref="L492:N494"/>
    <mergeCell ref="L491:N491"/>
    <mergeCell ref="O488:O490"/>
    <mergeCell ref="O492:O494"/>
    <mergeCell ref="G193:I193"/>
    <mergeCell ref="G194:I194"/>
    <mergeCell ref="L251:N251"/>
    <mergeCell ref="L252:N252"/>
    <mergeCell ref="L253:N253"/>
    <mergeCell ref="L254:N254"/>
    <mergeCell ref="L255:N255"/>
    <mergeCell ref="L256:N256"/>
    <mergeCell ref="L257:N257"/>
    <mergeCell ref="G245:I245"/>
    <mergeCell ref="G246:I246"/>
    <mergeCell ref="L245:N245"/>
    <mergeCell ref="L246:N246"/>
    <mergeCell ref="L247:N247"/>
    <mergeCell ref="L248:N248"/>
    <mergeCell ref="G205:N206"/>
    <mergeCell ref="G207:N208"/>
    <mergeCell ref="G209:N210"/>
    <mergeCell ref="G211:N212"/>
    <mergeCell ref="G213:N214"/>
    <mergeCell ref="G197:I197"/>
    <mergeCell ref="G200:N201"/>
    <mergeCell ref="G202:N202"/>
    <mergeCell ref="G203:N204"/>
    <mergeCell ref="G184:I184"/>
    <mergeCell ref="G185:I185"/>
    <mergeCell ref="G186:I186"/>
    <mergeCell ref="G187:I187"/>
    <mergeCell ref="G188:I188"/>
    <mergeCell ref="G189:I189"/>
    <mergeCell ref="G190:I190"/>
    <mergeCell ref="G191:I191"/>
    <mergeCell ref="G192:I192"/>
    <mergeCell ref="G55:I55"/>
    <mergeCell ref="G56:I56"/>
    <mergeCell ref="L68:N68"/>
    <mergeCell ref="G119:I119"/>
    <mergeCell ref="G120:I120"/>
    <mergeCell ref="G121:I121"/>
    <mergeCell ref="G126:I126"/>
    <mergeCell ref="G127:I127"/>
    <mergeCell ref="G183:I183"/>
    <mergeCell ref="L69:N69"/>
    <mergeCell ref="G72:I72"/>
    <mergeCell ref="G73:I73"/>
    <mergeCell ref="G74:I74"/>
    <mergeCell ref="G75:I75"/>
    <mergeCell ref="L59:N59"/>
    <mergeCell ref="L60:N60"/>
    <mergeCell ref="L63:N63"/>
    <mergeCell ref="L64:N64"/>
    <mergeCell ref="L67:N67"/>
    <mergeCell ref="G64:I64"/>
    <mergeCell ref="J66:J67"/>
    <mergeCell ref="G89:I89"/>
    <mergeCell ref="G92:L92"/>
    <mergeCell ref="G81:I81"/>
    <mergeCell ref="O530:O531"/>
    <mergeCell ref="G93:L93"/>
    <mergeCell ref="G158:M159"/>
    <mergeCell ref="G160:M161"/>
    <mergeCell ref="G162:M162"/>
    <mergeCell ref="G164:M164"/>
    <mergeCell ref="N158:N159"/>
    <mergeCell ref="N160:N161"/>
    <mergeCell ref="G337:N338"/>
    <mergeCell ref="G527:N527"/>
    <mergeCell ref="G528:N528"/>
    <mergeCell ref="G529:N529"/>
    <mergeCell ref="G484:I484"/>
    <mergeCell ref="G509:N509"/>
    <mergeCell ref="G510:N510"/>
    <mergeCell ref="G511:N511"/>
    <mergeCell ref="G512:N512"/>
    <mergeCell ref="G516:N516"/>
    <mergeCell ref="G517:N517"/>
    <mergeCell ref="G518:N518"/>
    <mergeCell ref="G474:N475"/>
    <mergeCell ref="O474:O475"/>
    <mergeCell ref="G476:N477"/>
    <mergeCell ref="O476:O477"/>
    <mergeCell ref="G478:N479"/>
    <mergeCell ref="O478:O479"/>
    <mergeCell ref="G483:I483"/>
    <mergeCell ref="G469:N469"/>
    <mergeCell ref="G470:N470"/>
    <mergeCell ref="G471:N471"/>
    <mergeCell ref="O446:O447"/>
    <mergeCell ref="G467:N468"/>
    <mergeCell ref="O467:O468"/>
    <mergeCell ref="G458:N458"/>
    <mergeCell ref="G459:N459"/>
    <mergeCell ref="G460:N460"/>
    <mergeCell ref="G461:N461"/>
    <mergeCell ref="G462:N462"/>
    <mergeCell ref="G463:N463"/>
    <mergeCell ref="G464:N464"/>
    <mergeCell ref="G465:N465"/>
    <mergeCell ref="G466:N466"/>
    <mergeCell ref="G449:N449"/>
    <mergeCell ref="G450:N450"/>
    <mergeCell ref="G451:N451"/>
    <mergeCell ref="G452:N452"/>
    <mergeCell ref="G453:N453"/>
    <mergeCell ref="G454:N454"/>
    <mergeCell ref="G455:N455"/>
    <mergeCell ref="G456:N456"/>
    <mergeCell ref="G457:N457"/>
    <mergeCell ref="G437:I437"/>
    <mergeCell ref="L437:M437"/>
    <mergeCell ref="G440:I440"/>
    <mergeCell ref="L440:M440"/>
    <mergeCell ref="G441:I441"/>
    <mergeCell ref="L441:M441"/>
    <mergeCell ref="G445:N445"/>
    <mergeCell ref="G448:N448"/>
    <mergeCell ref="G446:N447"/>
    <mergeCell ref="G422:N422"/>
    <mergeCell ref="G423:N423"/>
    <mergeCell ref="G424:N424"/>
    <mergeCell ref="G425:N425"/>
    <mergeCell ref="G426:N426"/>
    <mergeCell ref="G427:N427"/>
    <mergeCell ref="G428:N428"/>
    <mergeCell ref="G436:I436"/>
    <mergeCell ref="L436:M436"/>
    <mergeCell ref="G403:I403"/>
    <mergeCell ref="G404:I404"/>
    <mergeCell ref="G405:I405"/>
    <mergeCell ref="G406:I406"/>
    <mergeCell ref="G407:I407"/>
    <mergeCell ref="G408:I408"/>
    <mergeCell ref="G409:I409"/>
    <mergeCell ref="G410:I410"/>
    <mergeCell ref="G421:N421"/>
    <mergeCell ref="G413:M413"/>
    <mergeCell ref="G414:M414"/>
    <mergeCell ref="G415:M415"/>
    <mergeCell ref="G416:M416"/>
    <mergeCell ref="G417:M417"/>
    <mergeCell ref="G391:N391"/>
    <mergeCell ref="G392:N392"/>
    <mergeCell ref="G393:N393"/>
    <mergeCell ref="G394:N394"/>
    <mergeCell ref="G400:N400"/>
    <mergeCell ref="G389:N390"/>
    <mergeCell ref="O389:O390"/>
    <mergeCell ref="G377:I377"/>
    <mergeCell ref="G378:I378"/>
    <mergeCell ref="G381:N381"/>
    <mergeCell ref="G382:N382"/>
    <mergeCell ref="G383:N383"/>
    <mergeCell ref="G384:N384"/>
    <mergeCell ref="G385:N385"/>
    <mergeCell ref="G386:N386"/>
    <mergeCell ref="G387:N387"/>
    <mergeCell ref="G395:N396"/>
    <mergeCell ref="O395:O396"/>
    <mergeCell ref="G397:N397"/>
    <mergeCell ref="G398:N399"/>
    <mergeCell ref="O398:O399"/>
    <mergeCell ref="G369:I369"/>
    <mergeCell ref="G370:I370"/>
    <mergeCell ref="G371:I371"/>
    <mergeCell ref="G372:I372"/>
    <mergeCell ref="G373:I373"/>
    <mergeCell ref="G374:I374"/>
    <mergeCell ref="G375:I375"/>
    <mergeCell ref="G376:I376"/>
    <mergeCell ref="G388:N388"/>
    <mergeCell ref="G364:I364"/>
    <mergeCell ref="G365:I365"/>
    <mergeCell ref="L356:M356"/>
    <mergeCell ref="L357:M357"/>
    <mergeCell ref="L358:M358"/>
    <mergeCell ref="L359:M359"/>
    <mergeCell ref="L360:M360"/>
    <mergeCell ref="L361:M361"/>
    <mergeCell ref="L362:M362"/>
    <mergeCell ref="L363:M363"/>
    <mergeCell ref="L364:M364"/>
    <mergeCell ref="L365:M365"/>
    <mergeCell ref="G353:I353"/>
    <mergeCell ref="L352:M352"/>
    <mergeCell ref="L353:M353"/>
    <mergeCell ref="G357:I357"/>
    <mergeCell ref="G358:I358"/>
    <mergeCell ref="G362:I362"/>
    <mergeCell ref="G363:I363"/>
    <mergeCell ref="G341:N341"/>
    <mergeCell ref="G342:N342"/>
    <mergeCell ref="G343:N343"/>
    <mergeCell ref="G344:N344"/>
    <mergeCell ref="O331:O332"/>
    <mergeCell ref="G352:I352"/>
    <mergeCell ref="G334:N334"/>
    <mergeCell ref="G335:N335"/>
    <mergeCell ref="G336:N336"/>
    <mergeCell ref="G339:N339"/>
    <mergeCell ref="G340:N340"/>
    <mergeCell ref="O337:O338"/>
    <mergeCell ref="G325:N325"/>
    <mergeCell ref="G326:N326"/>
    <mergeCell ref="G327:N327"/>
    <mergeCell ref="G328:N328"/>
    <mergeCell ref="G329:N329"/>
    <mergeCell ref="G330:N330"/>
    <mergeCell ref="G333:N333"/>
    <mergeCell ref="G315:J315"/>
    <mergeCell ref="G316:J316"/>
    <mergeCell ref="G317:J317"/>
    <mergeCell ref="G318:J318"/>
    <mergeCell ref="G331:N332"/>
    <mergeCell ref="M307:N307"/>
    <mergeCell ref="M308:N308"/>
    <mergeCell ref="G322:N322"/>
    <mergeCell ref="G323:N323"/>
    <mergeCell ref="G324:N324"/>
    <mergeCell ref="O301:O302"/>
    <mergeCell ref="G307:J307"/>
    <mergeCell ref="G308:J308"/>
    <mergeCell ref="G309:J309"/>
    <mergeCell ref="G310:J310"/>
    <mergeCell ref="G311:J311"/>
    <mergeCell ref="G312:J312"/>
    <mergeCell ref="G313:J313"/>
    <mergeCell ref="G314:J314"/>
    <mergeCell ref="G303:N303"/>
    <mergeCell ref="G301:N302"/>
    <mergeCell ref="G304:J304"/>
    <mergeCell ref="G294:N294"/>
    <mergeCell ref="G295:N295"/>
    <mergeCell ref="G296:N296"/>
    <mergeCell ref="G297:N297"/>
    <mergeCell ref="G298:N298"/>
    <mergeCell ref="G299:N299"/>
    <mergeCell ref="G300:N300"/>
    <mergeCell ref="G283:N283"/>
    <mergeCell ref="G281:N282"/>
    <mergeCell ref="O281:O282"/>
    <mergeCell ref="G287:I287"/>
    <mergeCell ref="G288:I288"/>
    <mergeCell ref="G291:N291"/>
    <mergeCell ref="G292:N292"/>
    <mergeCell ref="G293:N293"/>
    <mergeCell ref="G272:N272"/>
    <mergeCell ref="G273:N273"/>
    <mergeCell ref="G274:N274"/>
    <mergeCell ref="G275:N275"/>
    <mergeCell ref="G276:N276"/>
    <mergeCell ref="G277:N277"/>
    <mergeCell ref="G278:N278"/>
    <mergeCell ref="G279:N279"/>
    <mergeCell ref="G280:N280"/>
    <mergeCell ref="K286:N286"/>
    <mergeCell ref="G267:I267"/>
    <mergeCell ref="G268:I268"/>
    <mergeCell ref="G271:N271"/>
    <mergeCell ref="L258:N258"/>
    <mergeCell ref="L259:N259"/>
    <mergeCell ref="L260:N260"/>
    <mergeCell ref="L261:N261"/>
    <mergeCell ref="L262:N262"/>
    <mergeCell ref="L263:N263"/>
    <mergeCell ref="A5:B6"/>
    <mergeCell ref="G15:J15"/>
    <mergeCell ref="G16:J16"/>
    <mergeCell ref="G17:J17"/>
    <mergeCell ref="G18:J18"/>
    <mergeCell ref="C5:D6"/>
    <mergeCell ref="C9:D9"/>
    <mergeCell ref="C10:D10"/>
    <mergeCell ref="H30:I30"/>
    <mergeCell ref="G11:J11"/>
    <mergeCell ref="C7:D7"/>
    <mergeCell ref="C8:D8"/>
    <mergeCell ref="A29:B29"/>
    <mergeCell ref="A30:B30"/>
    <mergeCell ref="K8:O9"/>
    <mergeCell ref="G10:J10"/>
    <mergeCell ref="G12:J12"/>
    <mergeCell ref="G13:J13"/>
    <mergeCell ref="G14:J14"/>
    <mergeCell ref="G51:I51"/>
    <mergeCell ref="G52:I52"/>
    <mergeCell ref="G65:I65"/>
    <mergeCell ref="G66:I67"/>
    <mergeCell ref="H29:I29"/>
    <mergeCell ref="G59:I59"/>
    <mergeCell ref="G60:I60"/>
    <mergeCell ref="G61:I61"/>
    <mergeCell ref="G62:I62"/>
    <mergeCell ref="G63:I63"/>
    <mergeCell ref="H31:I31"/>
    <mergeCell ref="H32:I32"/>
    <mergeCell ref="H33:I33"/>
    <mergeCell ref="H34:I34"/>
    <mergeCell ref="H35:I35"/>
    <mergeCell ref="H36:I36"/>
    <mergeCell ref="H37:I37"/>
    <mergeCell ref="H38:I38"/>
    <mergeCell ref="H39:I39"/>
    <mergeCell ref="G82:I82"/>
    <mergeCell ref="G83:I84"/>
    <mergeCell ref="J83:J84"/>
    <mergeCell ref="G76:I76"/>
    <mergeCell ref="G77:I77"/>
    <mergeCell ref="G78:I78"/>
    <mergeCell ref="G79:I79"/>
    <mergeCell ref="G80:I80"/>
    <mergeCell ref="G85:I85"/>
    <mergeCell ref="G106:L107"/>
    <mergeCell ref="M106:M107"/>
    <mergeCell ref="G99:L99"/>
    <mergeCell ref="M94:M95"/>
    <mergeCell ref="M97:M98"/>
    <mergeCell ref="G102:I102"/>
    <mergeCell ref="G105:L105"/>
    <mergeCell ref="G94:L95"/>
    <mergeCell ref="G96:L96"/>
    <mergeCell ref="G97:L98"/>
    <mergeCell ref="G118:I118"/>
    <mergeCell ref="G130:I130"/>
    <mergeCell ref="G131:I131"/>
    <mergeCell ref="G134:I134"/>
    <mergeCell ref="G135:I135"/>
    <mergeCell ref="G114:L114"/>
    <mergeCell ref="M108:M109"/>
    <mergeCell ref="M110:M111"/>
    <mergeCell ref="M112:M113"/>
    <mergeCell ref="G117:I117"/>
    <mergeCell ref="G108:L109"/>
    <mergeCell ref="G110:L111"/>
    <mergeCell ref="G112:L113"/>
    <mergeCell ref="M130:N130"/>
    <mergeCell ref="M131:N131"/>
    <mergeCell ref="M132:N132"/>
    <mergeCell ref="M133:N133"/>
    <mergeCell ref="M134:N134"/>
    <mergeCell ref="M135:N135"/>
    <mergeCell ref="M136:N136"/>
    <mergeCell ref="M137:N137"/>
    <mergeCell ref="M138:N138"/>
    <mergeCell ref="M139:N139"/>
    <mergeCell ref="G155:M155"/>
    <mergeCell ref="G156:M157"/>
    <mergeCell ref="G141:I141"/>
    <mergeCell ref="G136:I136"/>
    <mergeCell ref="G137:I137"/>
    <mergeCell ref="G138:I138"/>
    <mergeCell ref="G139:I139"/>
    <mergeCell ref="G140:I140"/>
    <mergeCell ref="M140:N140"/>
    <mergeCell ref="G144:M144"/>
    <mergeCell ref="G145:M145"/>
    <mergeCell ref="G163:M163"/>
    <mergeCell ref="N146:N147"/>
    <mergeCell ref="N153:N154"/>
    <mergeCell ref="N156:N157"/>
    <mergeCell ref="G149:M149"/>
    <mergeCell ref="G150:M150"/>
    <mergeCell ref="G151:M151"/>
    <mergeCell ref="G152:M152"/>
    <mergeCell ref="G153:M154"/>
    <mergeCell ref="G146:M147"/>
    <mergeCell ref="G148:M148"/>
    <mergeCell ref="G179:I179"/>
    <mergeCell ref="G180:I180"/>
    <mergeCell ref="G174:I174"/>
    <mergeCell ref="G175:I175"/>
    <mergeCell ref="G176:I176"/>
    <mergeCell ref="G177:I177"/>
    <mergeCell ref="G178:I178"/>
    <mergeCell ref="G169:I169"/>
    <mergeCell ref="G170:I170"/>
    <mergeCell ref="G171:I171"/>
    <mergeCell ref="G172:I172"/>
    <mergeCell ref="G173:I173"/>
    <mergeCell ref="G237:N238"/>
    <mergeCell ref="G225:N226"/>
    <mergeCell ref="G227:N227"/>
    <mergeCell ref="G228:N229"/>
    <mergeCell ref="G230:N230"/>
    <mergeCell ref="G231:N231"/>
    <mergeCell ref="G215:N216"/>
    <mergeCell ref="G217:N218"/>
    <mergeCell ref="G219:N220"/>
    <mergeCell ref="G221:N222"/>
    <mergeCell ref="G223:N224"/>
    <mergeCell ref="L368:N368"/>
    <mergeCell ref="O237:O238"/>
    <mergeCell ref="M169:N169"/>
    <mergeCell ref="M170:N170"/>
    <mergeCell ref="G239:N239"/>
    <mergeCell ref="O200:O201"/>
    <mergeCell ref="O203:O204"/>
    <mergeCell ref="O205:O206"/>
    <mergeCell ref="O207:O208"/>
    <mergeCell ref="O209:O210"/>
    <mergeCell ref="O211:O212"/>
    <mergeCell ref="O213:O214"/>
    <mergeCell ref="O215:O216"/>
    <mergeCell ref="O217:O218"/>
    <mergeCell ref="O219:O220"/>
    <mergeCell ref="O221:O222"/>
    <mergeCell ref="O223:O224"/>
    <mergeCell ref="O225:O226"/>
    <mergeCell ref="O228:O229"/>
    <mergeCell ref="O235:O236"/>
    <mergeCell ref="G232:N232"/>
    <mergeCell ref="G233:N233"/>
    <mergeCell ref="G234:N234"/>
    <mergeCell ref="G235:N236"/>
  </mergeCells>
  <phoneticPr fontId="21" type="noConversion"/>
  <dataValidations count="1">
    <dataValidation type="list" allowBlank="1" showInputMessage="1" showErrorMessage="1" sqref="C5" xr:uid="{00000000-0002-0000-0400-000000000000}">
      <formula1>"Apparel/Accessories/Luxury Goods,Apparel Retail,Department Stores,General Retail"</formula1>
    </dataValidation>
  </dataValidations>
  <hyperlinks>
    <hyperlink ref="R16" location="Control!G485" display="Skip to &lt;&lt; END &gt;&gt;" xr:uid="{00000000-0004-0000-0400-000000000000}"/>
    <hyperlink ref="R589" location="Control!A1" display="[TOP]" xr:uid="{00000000-0004-0000-0400-000001000000}"/>
    <hyperlink ref="R14" location="Control!G434" display="Skip to Win-Win Sustainable Partnership" xr:uid="{00000000-0004-0000-0400-000002000000}"/>
    <hyperlink ref="R498" location="Control!A1" display="[TOP]" xr:uid="{00000000-0004-0000-0400-000003000000}"/>
    <hyperlink ref="R13" location="Control!G378" display="Skip to Management of the Purchasing Process" xr:uid="{00000000-0004-0000-0400-000004000000}"/>
    <hyperlink ref="R432" location="Control!A1" display="[TOP]" xr:uid="{00000000-0004-0000-0400-000005000000}"/>
    <hyperlink ref="R12" location="Control!G305" display="Skip toPayment &amp; Terms" xr:uid="{00000000-0004-0000-0400-000006000000}"/>
    <hyperlink ref="R348" location="Control!A1" display="[TOP]" xr:uid="{00000000-0004-0000-0400-000007000000}"/>
    <hyperlink ref="R11" location="Control!G210" display="Skip to Sourcing &amp; Order Placement" xr:uid="{00000000-0004-0000-0400-000008000000}"/>
    <hyperlink ref="R242" location="Control!A1" display="[TOP]" xr:uid="{00000000-0004-0000-0400-000009000000}"/>
    <hyperlink ref="R166" location="Control!A1" display="[TOP]" xr:uid="{00000000-0004-0000-0400-00000A000000}"/>
    <hyperlink ref="R123" location="Control!A1" display="[TOP]" xr:uid="{00000000-0004-0000-0400-00000B000000}"/>
    <hyperlink ref="R48" location="Control!A1" display="[TOP]" xr:uid="{00000000-0004-0000-0400-00000C000000}"/>
    <hyperlink ref="R10" location="Control!G148" display="Skip to Cost &amp; Cost Negotiation" xr:uid="{00000000-0004-0000-0400-00000D000000}"/>
    <hyperlink ref="R9" location="Control!G115" display="Skip to Design &amp; Development" xr:uid="{00000000-0004-0000-0400-00000E000000}"/>
    <hyperlink ref="R8" location="Control!G48" display="Skip to Planning &amp; Forecasting" xr:uid="{00000000-0004-0000-0400-00000F000000}"/>
  </hyperlinks>
  <pageMargins left="0.7" right="0.7" top="0.75" bottom="0.75" header="0.3" footer="0.3"/>
  <pageSetup scale="39" fitToHeight="0" orientation="portrait" horizontalDpi="300" verticalDpi="300" r:id="rId1"/>
  <rowBreaks count="3" manualBreakCount="3">
    <brk id="99" max="16383" man="1"/>
    <brk id="117" max="16383" man="1"/>
    <brk id="757" max="16383" man="1"/>
  </rowBreaks>
  <drawing r:id="rId2"/>
  <mc:AlternateContent xmlns:mc="http://schemas.openxmlformats.org/markup-compatibility/2006">
    <mc:Choice Requires="v">
      <legacyDrawing r:id="rId3"/>
    </mc:Choice>
  </mc:AlternateContent>
  <controls>
    <control shapeId="3073" r:id="rId4" name="Button 1">
      <controlPr defaultSize="0" print="0" autoFill="0" autoPict="0" macro="[0]!GenerateReport">
        <anchor moveWithCells="1">
          <from>
            <xdr:col>0</xdr:col>
            <xdr:colOff>371475</xdr:colOff>
            <xdr:row>11</xdr:row>
            <xdr:rowOff>66675</xdr:rowOff>
          </from>
          <to>
            <xdr:col>1</xdr:col>
            <xdr:colOff>523875</xdr:colOff>
            <xdr:row>13</xdr:row>
            <xdr:rowOff>0</xdr:rowOff>
          </to>
        </anchor>
      </controlPr>
    </control>
    <control shapeId="3075" r:id="rId5" name="Button 3">
      <controlPr defaultSize="0" print="0" autoFill="0" autoPict="0" macro="[0]!ClearReport">
        <anchor moveWithCells="1">
          <from>
            <xdr:col>0</xdr:col>
            <xdr:colOff>371475</xdr:colOff>
            <xdr:row>13</xdr:row>
            <xdr:rowOff>180975</xdr:rowOff>
          </from>
          <to>
            <xdr:col>1</xdr:col>
            <xdr:colOff>523875</xdr:colOff>
            <xdr:row>15</xdr:row>
            <xdr:rowOff>104775</xdr:rowOff>
          </to>
        </anchor>
      </controlPr>
    </control>
    <control shapeId="3076" r:id="rId6" name="Button 4">
      <controlPr defaultSize="0" print="0" autoFill="0" autoPict="0" macro="[0]!Finalize">
        <anchor moveWithCells="1">
          <from>
            <xdr:col>1</xdr:col>
            <xdr:colOff>609600</xdr:colOff>
            <xdr:row>11</xdr:row>
            <xdr:rowOff>66675</xdr:rowOff>
          </from>
          <to>
            <xdr:col>3</xdr:col>
            <xdr:colOff>190500</xdr:colOff>
            <xdr:row>13</xdr:row>
            <xdr:rowOff>0</xdr:rowOff>
          </to>
        </anchor>
      </controlPr>
    </control>
    <control shapeId="3077" r:id="rId7" name="Button 5">
      <controlPr defaultSize="0" print="0" autoFill="0" autoPict="0" macro="[0]!Copyattributions">
        <anchor moveWithCells="1">
          <from>
            <xdr:col>0</xdr:col>
            <xdr:colOff>371475</xdr:colOff>
            <xdr:row>15</xdr:row>
            <xdr:rowOff>190500</xdr:rowOff>
          </from>
          <to>
            <xdr:col>1</xdr:col>
            <xdr:colOff>523875</xdr:colOff>
            <xdr:row>17</xdr:row>
            <xdr:rowOff>114300</xdr:rowOff>
          </to>
        </anchor>
      </controlPr>
    </control>
  </control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C053B-727D-4819-89D1-08FF0C522DFD}">
  <dimension ref="A1:AE37"/>
  <sheetViews>
    <sheetView workbookViewId="0"/>
  </sheetViews>
  <sheetFormatPr defaultColWidth="10.140625" defaultRowHeight="15.75"/>
  <cols>
    <col min="1" max="1" width="20" style="185" bestFit="1" customWidth="1"/>
    <col min="2" max="2" width="10.140625" style="185"/>
    <col min="3" max="3" width="16.5703125" style="185" customWidth="1"/>
    <col min="4" max="4" width="4" style="185" customWidth="1"/>
    <col min="5" max="9" width="6.85546875" style="185" customWidth="1"/>
    <col min="10" max="12" width="7.42578125" style="185" customWidth="1"/>
    <col min="13" max="13" width="6.85546875" style="185" customWidth="1"/>
    <col min="14" max="16" width="7.42578125" style="185" customWidth="1"/>
    <col min="17" max="16384" width="10.140625" style="185"/>
  </cols>
  <sheetData>
    <row r="1" spans="1:31">
      <c r="A1" s="180"/>
      <c r="B1" s="181"/>
      <c r="C1" s="182"/>
      <c r="D1" s="182"/>
      <c r="E1" s="182"/>
      <c r="F1" s="182"/>
      <c r="G1" s="182"/>
      <c r="H1" s="182"/>
      <c r="I1" s="182"/>
      <c r="J1" s="182"/>
      <c r="K1" s="182"/>
      <c r="L1" s="182"/>
      <c r="M1" s="182"/>
      <c r="N1" s="182"/>
      <c r="O1" s="182"/>
      <c r="P1" s="182"/>
      <c r="Q1" s="183"/>
      <c r="R1" s="183"/>
      <c r="S1" s="183"/>
      <c r="T1" s="183"/>
      <c r="U1" s="183"/>
      <c r="V1" s="183"/>
      <c r="W1" s="183"/>
      <c r="X1" s="183"/>
      <c r="Y1" s="183"/>
      <c r="Z1" s="183"/>
      <c r="AA1" s="183"/>
      <c r="AB1" s="183"/>
      <c r="AC1" s="183"/>
      <c r="AD1" s="183"/>
      <c r="AE1" s="184"/>
    </row>
    <row r="2" spans="1:31" ht="23.25">
      <c r="A2" s="365" t="s">
        <v>1160</v>
      </c>
      <c r="B2" s="366"/>
      <c r="C2" s="366"/>
      <c r="D2" s="366"/>
      <c r="E2" s="366"/>
      <c r="F2" s="366"/>
      <c r="G2" s="366"/>
      <c r="H2" s="366"/>
      <c r="I2" s="366"/>
      <c r="J2" s="366"/>
      <c r="K2" s="366"/>
      <c r="L2" s="366"/>
      <c r="M2" s="366"/>
      <c r="N2" s="366"/>
      <c r="O2" s="366"/>
      <c r="P2" s="366"/>
      <c r="Q2" s="183"/>
      <c r="R2" s="183"/>
      <c r="S2" s="183"/>
      <c r="T2" s="183"/>
      <c r="U2" s="183"/>
      <c r="V2" s="183"/>
      <c r="W2" s="183"/>
      <c r="X2" s="183"/>
      <c r="Y2" s="183"/>
      <c r="Z2" s="183"/>
      <c r="AA2" s="183"/>
      <c r="AB2" s="183"/>
      <c r="AC2" s="183"/>
      <c r="AD2" s="183"/>
      <c r="AE2" s="184"/>
    </row>
    <row r="3" spans="1:31">
      <c r="A3" s="367" t="s">
        <v>1161</v>
      </c>
      <c r="B3" s="368"/>
      <c r="C3" s="368"/>
      <c r="D3" s="368"/>
      <c r="E3" s="368"/>
      <c r="F3" s="368"/>
      <c r="G3" s="368"/>
      <c r="H3" s="368"/>
      <c r="I3" s="368"/>
      <c r="J3" s="368"/>
      <c r="K3" s="368"/>
      <c r="L3" s="368"/>
      <c r="M3" s="368"/>
      <c r="N3" s="368"/>
      <c r="O3" s="368"/>
      <c r="P3" s="368"/>
      <c r="Q3" s="184"/>
      <c r="R3" s="184"/>
      <c r="S3" s="184"/>
      <c r="T3" s="184"/>
      <c r="U3" s="184"/>
      <c r="V3" s="184"/>
      <c r="W3" s="184"/>
      <c r="X3" s="184"/>
      <c r="Y3" s="184"/>
      <c r="Z3" s="184"/>
      <c r="AA3" s="184"/>
      <c r="AB3" s="184"/>
      <c r="AC3" s="184"/>
      <c r="AD3" s="184"/>
      <c r="AE3" s="184"/>
    </row>
    <row r="4" spans="1:31">
      <c r="A4" s="368"/>
      <c r="B4" s="368"/>
      <c r="C4" s="368"/>
      <c r="D4" s="368"/>
      <c r="E4" s="368"/>
      <c r="F4" s="368"/>
      <c r="G4" s="368"/>
      <c r="H4" s="368"/>
      <c r="I4" s="368"/>
      <c r="J4" s="368"/>
      <c r="K4" s="368"/>
      <c r="L4" s="368"/>
      <c r="M4" s="368"/>
      <c r="N4" s="368"/>
      <c r="O4" s="368"/>
      <c r="P4" s="368"/>
      <c r="Q4" s="186"/>
      <c r="R4" s="184"/>
      <c r="S4" s="184"/>
      <c r="T4" s="184"/>
      <c r="U4" s="184"/>
      <c r="V4" s="184"/>
      <c r="W4" s="184"/>
      <c r="X4" s="184"/>
      <c r="Y4" s="184"/>
      <c r="Z4" s="184"/>
      <c r="AA4" s="184"/>
      <c r="AB4" s="184"/>
      <c r="AC4" s="184"/>
      <c r="AD4" s="184"/>
      <c r="AE4" s="184"/>
    </row>
    <row r="5" spans="1:31">
      <c r="A5" s="368"/>
      <c r="B5" s="368"/>
      <c r="C5" s="368"/>
      <c r="D5" s="368"/>
      <c r="E5" s="368"/>
      <c r="F5" s="368"/>
      <c r="G5" s="368"/>
      <c r="H5" s="368"/>
      <c r="I5" s="368"/>
      <c r="J5" s="368"/>
      <c r="K5" s="368"/>
      <c r="L5" s="368"/>
      <c r="M5" s="368"/>
      <c r="N5" s="368"/>
      <c r="O5" s="368"/>
      <c r="P5" s="368"/>
      <c r="Q5" s="184"/>
      <c r="R5" s="184"/>
      <c r="S5" s="184"/>
      <c r="T5" s="184"/>
      <c r="U5" s="184"/>
      <c r="V5" s="184"/>
      <c r="W5" s="184"/>
      <c r="X5" s="184"/>
      <c r="Y5" s="184"/>
      <c r="Z5" s="184"/>
      <c r="AA5" s="184"/>
      <c r="AB5" s="184"/>
      <c r="AC5" s="184"/>
      <c r="AD5" s="184"/>
      <c r="AE5" s="184"/>
    </row>
    <row r="6" spans="1:31">
      <c r="A6" s="368"/>
      <c r="B6" s="368"/>
      <c r="C6" s="368"/>
      <c r="D6" s="368"/>
      <c r="E6" s="368"/>
      <c r="F6" s="368"/>
      <c r="G6" s="368"/>
      <c r="H6" s="368"/>
      <c r="I6" s="368"/>
      <c r="J6" s="368"/>
      <c r="K6" s="368"/>
      <c r="L6" s="368"/>
      <c r="M6" s="368"/>
      <c r="N6" s="368"/>
      <c r="O6" s="368"/>
      <c r="P6" s="368"/>
      <c r="Q6" s="186"/>
      <c r="R6" s="184"/>
      <c r="S6" s="184"/>
      <c r="T6" s="184"/>
      <c r="U6" s="184"/>
      <c r="V6" s="184"/>
      <c r="W6" s="184"/>
      <c r="X6" s="184"/>
      <c r="Y6" s="184"/>
      <c r="Z6" s="184"/>
      <c r="AA6" s="184"/>
      <c r="AB6" s="184"/>
      <c r="AC6" s="184"/>
      <c r="AD6" s="184"/>
      <c r="AE6" s="184"/>
    </row>
    <row r="7" spans="1:31">
      <c r="A7" s="368"/>
      <c r="B7" s="368"/>
      <c r="C7" s="368"/>
      <c r="D7" s="368"/>
      <c r="E7" s="368"/>
      <c r="F7" s="368"/>
      <c r="G7" s="368"/>
      <c r="H7" s="368"/>
      <c r="I7" s="368"/>
      <c r="J7" s="368"/>
      <c r="K7" s="368"/>
      <c r="L7" s="368"/>
      <c r="M7" s="368"/>
      <c r="N7" s="368"/>
      <c r="O7" s="368"/>
      <c r="P7" s="368"/>
      <c r="Q7" s="186"/>
      <c r="R7" s="184"/>
      <c r="S7" s="184"/>
      <c r="T7" s="184"/>
      <c r="U7" s="184"/>
      <c r="V7" s="184"/>
      <c r="W7" s="184"/>
      <c r="X7" s="184"/>
      <c r="Y7" s="184"/>
      <c r="Z7" s="184"/>
      <c r="AA7" s="184"/>
      <c r="AB7" s="184"/>
      <c r="AC7" s="184"/>
      <c r="AD7" s="184"/>
      <c r="AE7" s="184"/>
    </row>
    <row r="8" spans="1:31">
      <c r="A8" s="368"/>
      <c r="B8" s="368"/>
      <c r="C8" s="368"/>
      <c r="D8" s="368"/>
      <c r="E8" s="368"/>
      <c r="F8" s="368"/>
      <c r="G8" s="368"/>
      <c r="H8" s="368"/>
      <c r="I8" s="368"/>
      <c r="J8" s="368"/>
      <c r="K8" s="368"/>
      <c r="L8" s="368"/>
      <c r="M8" s="368"/>
      <c r="N8" s="368"/>
      <c r="O8" s="368"/>
      <c r="P8" s="368"/>
      <c r="Q8" s="186"/>
      <c r="R8" s="184"/>
      <c r="S8" s="184"/>
      <c r="T8" s="184"/>
      <c r="U8" s="184"/>
      <c r="V8" s="184"/>
      <c r="W8" s="184"/>
      <c r="X8" s="184"/>
      <c r="Y8" s="184"/>
      <c r="Z8" s="184"/>
      <c r="AA8" s="184"/>
      <c r="AB8" s="184"/>
      <c r="AC8" s="184"/>
      <c r="AD8" s="184"/>
      <c r="AE8" s="184"/>
    </row>
    <row r="9" spans="1:31" ht="408.95" customHeight="1">
      <c r="A9" s="368"/>
      <c r="B9" s="368"/>
      <c r="C9" s="368"/>
      <c r="D9" s="368"/>
      <c r="E9" s="368"/>
      <c r="F9" s="368"/>
      <c r="G9" s="368"/>
      <c r="H9" s="368"/>
      <c r="I9" s="368"/>
      <c r="J9" s="368"/>
      <c r="K9" s="368"/>
      <c r="L9" s="368"/>
      <c r="M9" s="368"/>
      <c r="N9" s="368"/>
      <c r="O9" s="368"/>
      <c r="P9" s="368"/>
      <c r="Q9" s="186"/>
      <c r="R9" s="184"/>
      <c r="S9" s="184"/>
      <c r="T9" s="184"/>
      <c r="U9" s="184"/>
      <c r="V9" s="184"/>
      <c r="W9" s="184"/>
      <c r="X9" s="184"/>
      <c r="Y9" s="184"/>
      <c r="Z9" s="184"/>
      <c r="AA9" s="184"/>
      <c r="AB9" s="184"/>
      <c r="AC9" s="184"/>
      <c r="AD9" s="184"/>
      <c r="AE9" s="184"/>
    </row>
    <row r="10" spans="1:31" ht="18.75">
      <c r="A10" s="369" t="s">
        <v>1162</v>
      </c>
      <c r="B10" s="369"/>
      <c r="C10" s="369"/>
      <c r="D10" s="369"/>
      <c r="E10" s="369"/>
      <c r="F10" s="369"/>
      <c r="G10" s="369"/>
      <c r="H10" s="369"/>
      <c r="I10" s="369"/>
      <c r="J10" s="369"/>
      <c r="K10" s="369"/>
      <c r="L10" s="369"/>
      <c r="M10" s="369"/>
      <c r="N10" s="369"/>
      <c r="O10" s="369"/>
      <c r="P10" s="369"/>
      <c r="Q10" s="184"/>
      <c r="R10" s="184"/>
      <c r="S10" s="184"/>
      <c r="T10" s="184"/>
      <c r="U10" s="184"/>
      <c r="V10" s="184"/>
      <c r="W10" s="184"/>
      <c r="X10" s="184"/>
      <c r="Y10" s="184"/>
      <c r="Z10" s="184"/>
      <c r="AA10" s="184"/>
      <c r="AB10" s="184"/>
      <c r="AC10" s="184"/>
      <c r="AD10" s="184"/>
      <c r="AE10" s="184"/>
    </row>
    <row r="11" spans="1:31" ht="408.95" customHeight="1">
      <c r="A11" s="367" t="s">
        <v>1163</v>
      </c>
      <c r="B11" s="368"/>
      <c r="C11" s="368"/>
      <c r="D11" s="368"/>
      <c r="E11" s="368"/>
      <c r="F11" s="368"/>
      <c r="G11" s="368"/>
      <c r="H11" s="368"/>
      <c r="I11" s="368"/>
      <c r="J11" s="368"/>
      <c r="K11" s="368"/>
      <c r="L11" s="368"/>
      <c r="M11" s="368"/>
      <c r="N11" s="368"/>
      <c r="O11" s="368"/>
      <c r="P11" s="368"/>
      <c r="Q11" s="184"/>
      <c r="R11" s="184"/>
      <c r="S11" s="184"/>
      <c r="T11" s="184"/>
      <c r="U11" s="184"/>
      <c r="V11" s="184"/>
      <c r="W11" s="184"/>
      <c r="X11" s="184"/>
      <c r="Y11" s="184"/>
      <c r="Z11" s="184"/>
      <c r="AA11" s="184"/>
      <c r="AB11" s="184"/>
      <c r="AC11" s="184"/>
      <c r="AD11" s="184"/>
      <c r="AE11" s="184"/>
    </row>
    <row r="12" spans="1:31" ht="279" customHeight="1">
      <c r="A12" s="368"/>
      <c r="B12" s="368"/>
      <c r="C12" s="368"/>
      <c r="D12" s="368"/>
      <c r="E12" s="368"/>
      <c r="F12" s="368"/>
      <c r="G12" s="368"/>
      <c r="H12" s="368"/>
      <c r="I12" s="368"/>
      <c r="J12" s="368"/>
      <c r="K12" s="368"/>
      <c r="L12" s="368"/>
      <c r="M12" s="368"/>
      <c r="N12" s="368"/>
      <c r="O12" s="368"/>
      <c r="P12" s="368"/>
      <c r="Q12" s="184"/>
      <c r="R12" s="184"/>
      <c r="S12" s="184"/>
      <c r="T12" s="184"/>
      <c r="U12" s="184"/>
      <c r="V12" s="184"/>
      <c r="W12" s="184"/>
      <c r="X12" s="184"/>
      <c r="Y12" s="184"/>
      <c r="Z12" s="184"/>
      <c r="AA12" s="184"/>
      <c r="AB12" s="184"/>
      <c r="AC12" s="184"/>
      <c r="AD12" s="184"/>
      <c r="AE12" s="184"/>
    </row>
    <row r="13" spans="1:31" ht="342.95" customHeight="1">
      <c r="A13" s="368"/>
      <c r="B13" s="368"/>
      <c r="C13" s="368"/>
      <c r="D13" s="368"/>
      <c r="E13" s="368"/>
      <c r="F13" s="368"/>
      <c r="G13" s="368"/>
      <c r="H13" s="368"/>
      <c r="I13" s="368"/>
      <c r="J13" s="368"/>
      <c r="K13" s="368"/>
      <c r="L13" s="368"/>
      <c r="M13" s="368"/>
      <c r="N13" s="368"/>
      <c r="O13" s="368"/>
      <c r="P13" s="368"/>
      <c r="Q13" s="184"/>
      <c r="R13" s="184"/>
      <c r="S13" s="184"/>
      <c r="T13" s="184"/>
      <c r="U13" s="184"/>
      <c r="V13" s="184"/>
      <c r="W13" s="184"/>
      <c r="X13" s="184"/>
      <c r="Y13" s="184"/>
      <c r="Z13" s="184"/>
      <c r="AA13" s="184"/>
      <c r="AB13" s="184"/>
      <c r="AC13" s="184"/>
      <c r="AD13" s="184"/>
      <c r="AE13" s="184"/>
    </row>
    <row r="14" spans="1:31">
      <c r="Q14" s="184"/>
      <c r="R14" s="184"/>
      <c r="S14" s="184"/>
      <c r="T14" s="184"/>
      <c r="U14" s="184"/>
      <c r="V14" s="184"/>
      <c r="W14" s="184"/>
      <c r="X14" s="184"/>
      <c r="Y14" s="184"/>
      <c r="Z14" s="184"/>
      <c r="AA14" s="184"/>
      <c r="AB14" s="184"/>
      <c r="AC14" s="184"/>
      <c r="AD14" s="184"/>
      <c r="AE14" s="184"/>
    </row>
    <row r="15" spans="1:31">
      <c r="A15" s="368"/>
      <c r="B15" s="368"/>
      <c r="C15" s="368"/>
      <c r="D15" s="368"/>
      <c r="E15" s="368"/>
      <c r="F15" s="368"/>
      <c r="G15" s="368"/>
      <c r="H15" s="368"/>
      <c r="I15" s="368"/>
      <c r="J15" s="368"/>
      <c r="K15" s="368"/>
      <c r="L15" s="368"/>
      <c r="M15" s="368"/>
      <c r="N15" s="368"/>
      <c r="O15" s="368"/>
      <c r="P15" s="368"/>
      <c r="Q15" s="184"/>
      <c r="R15" s="184"/>
      <c r="S15" s="184"/>
      <c r="T15" s="184"/>
      <c r="U15" s="184"/>
      <c r="V15" s="184"/>
      <c r="W15" s="184"/>
      <c r="X15" s="184"/>
      <c r="Y15" s="184"/>
      <c r="Z15" s="184"/>
      <c r="AA15" s="184"/>
      <c r="AB15" s="184"/>
      <c r="AC15" s="184"/>
      <c r="AD15" s="184"/>
      <c r="AE15" s="184"/>
    </row>
    <row r="16" spans="1:31">
      <c r="A16" s="368"/>
      <c r="B16" s="368"/>
      <c r="C16" s="368"/>
      <c r="D16" s="368"/>
      <c r="E16" s="368"/>
      <c r="F16" s="368"/>
      <c r="G16" s="368"/>
      <c r="H16" s="368"/>
      <c r="I16" s="368"/>
      <c r="J16" s="368"/>
      <c r="K16" s="368"/>
      <c r="L16" s="368"/>
      <c r="M16" s="368"/>
      <c r="N16" s="368"/>
      <c r="O16" s="368"/>
      <c r="P16" s="368"/>
      <c r="Q16" s="184"/>
      <c r="R16" s="184"/>
      <c r="S16" s="184"/>
      <c r="T16" s="184"/>
      <c r="U16" s="184"/>
      <c r="V16" s="184"/>
      <c r="W16" s="184"/>
      <c r="X16" s="184"/>
      <c r="Y16" s="184"/>
      <c r="Z16" s="184"/>
      <c r="AA16" s="184"/>
      <c r="AB16" s="184"/>
      <c r="AC16" s="184"/>
      <c r="AD16" s="184"/>
      <c r="AE16" s="184"/>
    </row>
    <row r="17" spans="1:31">
      <c r="A17" s="368"/>
      <c r="B17" s="368"/>
      <c r="C17" s="368"/>
      <c r="D17" s="368"/>
      <c r="E17" s="368"/>
      <c r="F17" s="368"/>
      <c r="G17" s="368"/>
      <c r="H17" s="368"/>
      <c r="I17" s="368"/>
      <c r="J17" s="368"/>
      <c r="K17" s="368"/>
      <c r="L17" s="368"/>
      <c r="M17" s="368"/>
      <c r="N17" s="368"/>
      <c r="O17" s="368"/>
      <c r="P17" s="368"/>
      <c r="Q17" s="184"/>
      <c r="R17" s="184"/>
      <c r="S17" s="184"/>
      <c r="T17" s="184"/>
      <c r="U17" s="184"/>
      <c r="V17" s="184"/>
      <c r="W17" s="184"/>
      <c r="X17" s="184"/>
      <c r="Y17" s="184"/>
      <c r="Z17" s="184"/>
      <c r="AA17" s="184"/>
      <c r="AB17" s="184"/>
      <c r="AC17" s="184"/>
      <c r="AD17" s="184"/>
      <c r="AE17" s="184"/>
    </row>
    <row r="18" spans="1:31">
      <c r="Q18" s="184"/>
      <c r="R18" s="184"/>
      <c r="S18" s="184"/>
      <c r="T18" s="184"/>
      <c r="U18" s="184"/>
      <c r="V18" s="184"/>
      <c r="W18" s="184"/>
      <c r="X18" s="184"/>
      <c r="Y18" s="184"/>
      <c r="Z18" s="184"/>
      <c r="AA18" s="184"/>
      <c r="AB18" s="184"/>
      <c r="AC18" s="184"/>
      <c r="AD18" s="184"/>
      <c r="AE18" s="184"/>
    </row>
    <row r="19" spans="1:31" ht="18.75">
      <c r="A19" s="369" t="s">
        <v>1164</v>
      </c>
      <c r="B19" s="369"/>
      <c r="C19" s="369"/>
      <c r="D19" s="369"/>
      <c r="E19" s="369"/>
      <c r="F19" s="369"/>
      <c r="G19" s="369"/>
      <c r="H19" s="369"/>
      <c r="I19" s="369"/>
      <c r="J19" s="369"/>
      <c r="K19" s="369"/>
      <c r="L19" s="369"/>
      <c r="M19" s="369"/>
      <c r="N19" s="369"/>
      <c r="O19" s="369"/>
      <c r="P19" s="369"/>
      <c r="Q19" s="184"/>
      <c r="R19" s="184"/>
      <c r="S19" s="184"/>
      <c r="T19" s="184"/>
      <c r="U19" s="184"/>
      <c r="V19" s="184"/>
      <c r="W19" s="184"/>
      <c r="X19" s="184"/>
      <c r="Y19" s="184"/>
      <c r="Z19" s="184"/>
      <c r="AA19" s="184"/>
      <c r="AB19" s="184"/>
      <c r="AC19" s="184"/>
      <c r="AD19" s="184"/>
      <c r="AE19" s="184"/>
    </row>
    <row r="20" spans="1:31">
      <c r="A20" s="363" t="s">
        <v>1165</v>
      </c>
      <c r="B20" s="364"/>
      <c r="C20" s="364"/>
      <c r="D20" s="364"/>
      <c r="E20" s="364"/>
      <c r="F20" s="364"/>
      <c r="G20" s="364"/>
      <c r="H20" s="364"/>
      <c r="I20" s="364"/>
      <c r="J20" s="364"/>
      <c r="K20" s="364"/>
      <c r="L20" s="364"/>
      <c r="M20" s="364"/>
      <c r="N20" s="364"/>
      <c r="O20" s="364"/>
      <c r="P20" s="364"/>
      <c r="Q20" s="184"/>
      <c r="R20" s="184"/>
      <c r="S20" s="184"/>
      <c r="T20" s="184"/>
      <c r="U20" s="184"/>
      <c r="V20" s="184"/>
      <c r="W20" s="184"/>
      <c r="X20" s="184"/>
      <c r="Y20" s="184"/>
      <c r="Z20" s="184"/>
      <c r="AA20" s="184"/>
      <c r="AB20" s="184"/>
      <c r="AC20" s="184"/>
      <c r="AD20" s="184"/>
      <c r="AE20" s="184"/>
    </row>
    <row r="21" spans="1:31">
      <c r="A21" s="364"/>
      <c r="B21" s="364"/>
      <c r="C21" s="364"/>
      <c r="D21" s="364"/>
      <c r="E21" s="364"/>
      <c r="F21" s="364"/>
      <c r="G21" s="364"/>
      <c r="H21" s="364"/>
      <c r="I21" s="364"/>
      <c r="J21" s="364"/>
      <c r="K21" s="364"/>
      <c r="L21" s="364"/>
      <c r="M21" s="364"/>
      <c r="N21" s="364"/>
      <c r="O21" s="364"/>
      <c r="P21" s="364"/>
    </row>
    <row r="22" spans="1:31">
      <c r="A22" s="364"/>
      <c r="B22" s="364"/>
      <c r="C22" s="364"/>
      <c r="D22" s="364"/>
      <c r="E22" s="364"/>
      <c r="F22" s="364"/>
      <c r="G22" s="364"/>
      <c r="H22" s="364"/>
      <c r="I22" s="364"/>
      <c r="J22" s="364"/>
      <c r="K22" s="364"/>
      <c r="L22" s="364"/>
      <c r="M22" s="364"/>
      <c r="N22" s="364"/>
      <c r="O22" s="364"/>
      <c r="P22" s="364"/>
    </row>
    <row r="23" spans="1:31">
      <c r="A23" s="364"/>
      <c r="B23" s="364"/>
      <c r="C23" s="364"/>
      <c r="D23" s="364"/>
      <c r="E23" s="364"/>
      <c r="F23" s="364"/>
      <c r="G23" s="364"/>
      <c r="H23" s="364"/>
      <c r="I23" s="364"/>
      <c r="J23" s="364"/>
      <c r="K23" s="364"/>
      <c r="L23" s="364"/>
      <c r="M23" s="364"/>
      <c r="N23" s="364"/>
      <c r="O23" s="364"/>
      <c r="P23" s="364"/>
    </row>
    <row r="24" spans="1:31">
      <c r="A24" s="364"/>
      <c r="B24" s="364"/>
      <c r="C24" s="364"/>
      <c r="D24" s="364"/>
      <c r="E24" s="364"/>
      <c r="F24" s="364"/>
      <c r="G24" s="364"/>
      <c r="H24" s="364"/>
      <c r="I24" s="364"/>
      <c r="J24" s="364"/>
      <c r="K24" s="364"/>
      <c r="L24" s="364"/>
      <c r="M24" s="364"/>
      <c r="N24" s="364"/>
      <c r="O24" s="364"/>
      <c r="P24" s="364"/>
    </row>
    <row r="25" spans="1:31">
      <c r="A25" s="364"/>
      <c r="B25" s="364"/>
      <c r="C25" s="364"/>
      <c r="D25" s="364"/>
      <c r="E25" s="364"/>
      <c r="F25" s="364"/>
      <c r="G25" s="364"/>
      <c r="H25" s="364"/>
      <c r="I25" s="364"/>
      <c r="J25" s="364"/>
      <c r="K25" s="364"/>
      <c r="L25" s="364"/>
      <c r="M25" s="364"/>
      <c r="N25" s="364"/>
      <c r="O25" s="364"/>
      <c r="P25" s="364"/>
    </row>
    <row r="26" spans="1:31">
      <c r="A26" s="364"/>
      <c r="B26" s="364"/>
      <c r="C26" s="364"/>
      <c r="D26" s="364"/>
      <c r="E26" s="364"/>
      <c r="F26" s="364"/>
      <c r="G26" s="364"/>
      <c r="H26" s="364"/>
      <c r="I26" s="364"/>
      <c r="J26" s="364"/>
      <c r="K26" s="364"/>
      <c r="L26" s="364"/>
      <c r="M26" s="364"/>
      <c r="N26" s="364"/>
      <c r="O26" s="364"/>
      <c r="P26" s="364"/>
    </row>
    <row r="27" spans="1:31">
      <c r="A27" s="364"/>
      <c r="B27" s="364"/>
      <c r="C27" s="364"/>
      <c r="D27" s="364"/>
      <c r="E27" s="364"/>
      <c r="F27" s="364"/>
      <c r="G27" s="364"/>
      <c r="H27" s="364"/>
      <c r="I27" s="364"/>
      <c r="J27" s="364"/>
      <c r="K27" s="364"/>
      <c r="L27" s="364"/>
      <c r="M27" s="364"/>
      <c r="N27" s="364"/>
      <c r="O27" s="364"/>
      <c r="P27" s="364"/>
    </row>
    <row r="28" spans="1:31">
      <c r="A28" s="364"/>
      <c r="B28" s="364"/>
      <c r="C28" s="364"/>
      <c r="D28" s="364"/>
      <c r="E28" s="364"/>
      <c r="F28" s="364"/>
      <c r="G28" s="364"/>
      <c r="H28" s="364"/>
      <c r="I28" s="364"/>
      <c r="J28" s="364"/>
      <c r="K28" s="364"/>
      <c r="L28" s="364"/>
      <c r="M28" s="364"/>
      <c r="N28" s="364"/>
      <c r="O28" s="364"/>
      <c r="P28" s="364"/>
    </row>
    <row r="29" spans="1:31">
      <c r="A29" s="364"/>
      <c r="B29" s="364"/>
      <c r="C29" s="364"/>
      <c r="D29" s="364"/>
      <c r="E29" s="364"/>
      <c r="F29" s="364"/>
      <c r="G29" s="364"/>
      <c r="H29" s="364"/>
      <c r="I29" s="364"/>
      <c r="J29" s="364"/>
      <c r="K29" s="364"/>
      <c r="L29" s="364"/>
      <c r="M29" s="364"/>
      <c r="N29" s="364"/>
      <c r="O29" s="364"/>
      <c r="P29" s="364"/>
    </row>
    <row r="30" spans="1:31">
      <c r="A30" s="364"/>
      <c r="B30" s="364"/>
      <c r="C30" s="364"/>
      <c r="D30" s="364"/>
      <c r="E30" s="364"/>
      <c r="F30" s="364"/>
      <c r="G30" s="364"/>
      <c r="H30" s="364"/>
      <c r="I30" s="364"/>
      <c r="J30" s="364"/>
      <c r="K30" s="364"/>
      <c r="L30" s="364"/>
      <c r="M30" s="364"/>
      <c r="N30" s="364"/>
      <c r="O30" s="364"/>
      <c r="P30" s="364"/>
    </row>
    <row r="31" spans="1:31">
      <c r="A31" s="364"/>
      <c r="B31" s="364"/>
      <c r="C31" s="364"/>
      <c r="D31" s="364"/>
      <c r="E31" s="364"/>
      <c r="F31" s="364"/>
      <c r="G31" s="364"/>
      <c r="H31" s="364"/>
      <c r="I31" s="364"/>
      <c r="J31" s="364"/>
      <c r="K31" s="364"/>
      <c r="L31" s="364"/>
      <c r="M31" s="364"/>
      <c r="N31" s="364"/>
      <c r="O31" s="364"/>
      <c r="P31" s="364"/>
    </row>
    <row r="32" spans="1:31">
      <c r="A32" s="364"/>
      <c r="B32" s="364"/>
      <c r="C32" s="364"/>
      <c r="D32" s="364"/>
      <c r="E32" s="364"/>
      <c r="F32" s="364"/>
      <c r="G32" s="364"/>
      <c r="H32" s="364"/>
      <c r="I32" s="364"/>
      <c r="J32" s="364"/>
      <c r="K32" s="364"/>
      <c r="L32" s="364"/>
      <c r="M32" s="364"/>
      <c r="N32" s="364"/>
      <c r="O32" s="364"/>
      <c r="P32" s="364"/>
    </row>
    <row r="33" spans="1:16">
      <c r="A33" s="364"/>
      <c r="B33" s="364"/>
      <c r="C33" s="364"/>
      <c r="D33" s="364"/>
      <c r="E33" s="364"/>
      <c r="F33" s="364"/>
      <c r="G33" s="364"/>
      <c r="H33" s="364"/>
      <c r="I33" s="364"/>
      <c r="J33" s="364"/>
      <c r="K33" s="364"/>
      <c r="L33" s="364"/>
      <c r="M33" s="364"/>
      <c r="N33" s="364"/>
      <c r="O33" s="364"/>
      <c r="P33" s="364"/>
    </row>
    <row r="34" spans="1:16">
      <c r="A34" s="364"/>
      <c r="B34" s="364"/>
      <c r="C34" s="364"/>
      <c r="D34" s="364"/>
      <c r="E34" s="364"/>
      <c r="F34" s="364"/>
      <c r="G34" s="364"/>
      <c r="H34" s="364"/>
      <c r="I34" s="364"/>
      <c r="J34" s="364"/>
      <c r="K34" s="364"/>
      <c r="L34" s="364"/>
      <c r="M34" s="364"/>
      <c r="N34" s="364"/>
      <c r="O34" s="364"/>
      <c r="P34" s="364"/>
    </row>
    <row r="35" spans="1:16">
      <c r="A35" s="364"/>
      <c r="B35" s="364"/>
      <c r="C35" s="364"/>
      <c r="D35" s="364"/>
      <c r="E35" s="364"/>
      <c r="F35" s="364"/>
      <c r="G35" s="364"/>
      <c r="H35" s="364"/>
      <c r="I35" s="364"/>
      <c r="J35" s="364"/>
      <c r="K35" s="364"/>
      <c r="L35" s="364"/>
      <c r="M35" s="364"/>
      <c r="N35" s="364"/>
      <c r="O35" s="364"/>
      <c r="P35" s="364"/>
    </row>
    <row r="36" spans="1:16">
      <c r="A36" s="364"/>
      <c r="B36" s="364"/>
      <c r="C36" s="364"/>
      <c r="D36" s="364"/>
      <c r="E36" s="364"/>
      <c r="F36" s="364"/>
      <c r="G36" s="364"/>
      <c r="H36" s="364"/>
      <c r="I36" s="364"/>
      <c r="J36" s="364"/>
      <c r="K36" s="364"/>
      <c r="L36" s="364"/>
      <c r="M36" s="364"/>
      <c r="N36" s="364"/>
      <c r="O36" s="364"/>
      <c r="P36" s="364"/>
    </row>
    <row r="37" spans="1:16">
      <c r="A37" s="364"/>
      <c r="B37" s="364"/>
      <c r="C37" s="364"/>
      <c r="D37" s="364"/>
      <c r="E37" s="364"/>
      <c r="F37" s="364"/>
      <c r="G37" s="364"/>
      <c r="H37" s="364"/>
      <c r="I37" s="364"/>
      <c r="J37" s="364"/>
      <c r="K37" s="364"/>
      <c r="L37" s="364"/>
      <c r="M37" s="364"/>
      <c r="N37" s="364"/>
      <c r="O37" s="364"/>
      <c r="P37" s="364"/>
    </row>
  </sheetData>
  <sheetProtection algorithmName="SHA-512" hashValue="9U7lE2H/hfbQ0ilM30V1xSGnh6tYo5BTtHF22ouDxu2mIRm0eanYZX1l2OM0ZOF/R4j5RRLhWhV4Sr3sEQb1zA==" saltValue="f2ynYPJo4p7iKZGK62/0kA==" spinCount="100000" sheet="1" objects="1" scenarios="1"/>
  <mergeCells count="7">
    <mergeCell ref="A20:P37"/>
    <mergeCell ref="A2:P2"/>
    <mergeCell ref="A3:P9"/>
    <mergeCell ref="A10:P10"/>
    <mergeCell ref="A11:P13"/>
    <mergeCell ref="A15:P17"/>
    <mergeCell ref="A19:P19"/>
  </mergeCells>
  <pageMargins left="0.7" right="0.7" top="0.75" bottom="0.75" header="0.3" footer="0.3"/>
  <drawing r:id="rId1"/>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40D64-1C06-47D2-9FB5-123253178FC2}">
  <sheetPr>
    <pageSetUpPr fitToPage="1"/>
  </sheetPr>
  <dimension ref="A1:P247"/>
  <sheetViews>
    <sheetView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c r="A1" s="123"/>
      <c r="B1" s="8"/>
      <c r="C1" s="9"/>
      <c r="D1" s="9"/>
      <c r="E1" s="9"/>
      <c r="F1" s="9"/>
      <c r="G1" s="9"/>
      <c r="H1" s="9"/>
      <c r="I1" s="9"/>
      <c r="J1" s="9"/>
      <c r="K1" s="9"/>
      <c r="L1" s="9"/>
      <c r="M1" s="9"/>
      <c r="N1" s="9"/>
      <c r="O1" s="9"/>
      <c r="P1" s="9"/>
    </row>
    <row r="2" spans="1:16" ht="23.25">
      <c r="A2" s="398" t="s">
        <v>12</v>
      </c>
      <c r="B2" s="398"/>
      <c r="C2" s="398"/>
      <c r="D2" s="398"/>
      <c r="E2" s="398"/>
      <c r="F2" s="398"/>
      <c r="G2" s="398"/>
      <c r="H2" s="398"/>
      <c r="I2" s="398"/>
      <c r="J2" s="398"/>
      <c r="K2" s="398"/>
      <c r="L2" s="398"/>
      <c r="M2" s="398"/>
      <c r="N2" s="398"/>
      <c r="O2" s="398"/>
      <c r="P2" s="398"/>
    </row>
    <row r="4" spans="1:16" ht="42.95" customHeight="1">
      <c r="B4" s="399" t="s">
        <v>894</v>
      </c>
      <c r="C4" s="400"/>
      <c r="D4" s="400"/>
      <c r="E4" s="400"/>
      <c r="F4" s="400"/>
      <c r="G4" s="400"/>
      <c r="H4" s="139" t="s">
        <v>893</v>
      </c>
      <c r="K4" s="141">
        <v>69</v>
      </c>
      <c r="L4" s="141">
        <v>73</v>
      </c>
      <c r="M4" s="141">
        <v>59.32</v>
      </c>
      <c r="N4" s="141">
        <v>60.26</v>
      </c>
    </row>
    <row r="5" spans="1:16" ht="23.25">
      <c r="H5" s="140">
        <v>69</v>
      </c>
      <c r="K5" s="141"/>
      <c r="L5" s="141">
        <v>5</v>
      </c>
      <c r="M5" s="141">
        <v>5</v>
      </c>
      <c r="N5" s="141">
        <v>5</v>
      </c>
    </row>
    <row r="9" spans="1:16" ht="46.5" customHeight="1">
      <c r="A9" s="379" t="s">
        <v>36</v>
      </c>
      <c r="B9" s="371"/>
      <c r="C9" s="371"/>
      <c r="D9" s="371"/>
      <c r="E9" s="371"/>
      <c r="F9" s="371"/>
      <c r="G9" s="371"/>
      <c r="H9" s="371"/>
      <c r="I9" s="371"/>
      <c r="J9" s="371"/>
      <c r="K9" s="371"/>
      <c r="L9" s="371"/>
      <c r="M9" s="371"/>
      <c r="N9" s="371"/>
      <c r="O9" s="371"/>
      <c r="P9" s="371"/>
    </row>
    <row r="10" spans="1:16" ht="18.75">
      <c r="A10" s="380" t="s">
        <v>895</v>
      </c>
      <c r="B10" s="188"/>
      <c r="C10" s="188"/>
      <c r="D10" s="188"/>
      <c r="E10" s="188"/>
      <c r="F10" s="188"/>
      <c r="G10" s="188"/>
      <c r="H10" s="383" t="s">
        <v>896</v>
      </c>
      <c r="I10" s="188"/>
      <c r="J10" s="188"/>
      <c r="K10" s="188"/>
      <c r="L10" s="188"/>
      <c r="M10" s="188"/>
      <c r="N10" s="188"/>
      <c r="O10" s="188"/>
      <c r="P10" s="188"/>
    </row>
    <row r="11" spans="1:16" ht="84.95" customHeight="1">
      <c r="A11" s="377" t="s">
        <v>41</v>
      </c>
      <c r="B11" s="377"/>
      <c r="C11" s="377"/>
      <c r="D11" s="377"/>
      <c r="E11" s="377"/>
      <c r="F11" s="377"/>
      <c r="G11" s="377"/>
      <c r="H11" s="384"/>
      <c r="I11" s="384"/>
      <c r="J11" s="384"/>
      <c r="K11" s="384"/>
      <c r="L11" s="384"/>
      <c r="M11" s="384"/>
      <c r="N11" s="384"/>
      <c r="O11" s="384"/>
      <c r="P11" s="384"/>
    </row>
    <row r="12" spans="1:16">
      <c r="A12" s="125"/>
      <c r="B12" s="125"/>
      <c r="C12" s="125"/>
      <c r="D12" s="125"/>
      <c r="E12" s="125"/>
      <c r="F12" s="125"/>
      <c r="G12" s="125"/>
      <c r="H12" s="125"/>
      <c r="I12" s="125"/>
      <c r="J12" s="125"/>
      <c r="K12" s="125"/>
      <c r="L12" s="125"/>
      <c r="M12" s="125"/>
      <c r="N12" s="125"/>
      <c r="O12" s="125"/>
      <c r="P12" s="125"/>
    </row>
    <row r="13" spans="1:16">
      <c r="A13" s="125"/>
      <c r="B13" s="125">
        <v>0.9464285714285714</v>
      </c>
      <c r="C13" s="125"/>
      <c r="D13" s="125"/>
      <c r="E13" s="125"/>
      <c r="F13" s="125"/>
      <c r="G13" s="125"/>
      <c r="H13" s="125"/>
      <c r="I13" s="125">
        <v>0.94399999999999995</v>
      </c>
      <c r="J13" s="125"/>
      <c r="K13" s="125"/>
      <c r="L13" s="125"/>
      <c r="M13" s="125"/>
      <c r="N13" s="125"/>
      <c r="O13" s="125"/>
      <c r="P13" s="125"/>
    </row>
    <row r="14" spans="1:16">
      <c r="A14" s="125"/>
      <c r="B14" s="125">
        <v>5.3571428571428568E-2</v>
      </c>
      <c r="C14" s="125"/>
      <c r="D14" s="125"/>
      <c r="E14" s="125"/>
      <c r="F14" s="125"/>
      <c r="G14" s="125"/>
      <c r="H14" s="125"/>
      <c r="I14" s="125">
        <v>5.6000000000000001E-2</v>
      </c>
      <c r="J14" s="125"/>
      <c r="K14" s="125"/>
      <c r="L14" s="125"/>
      <c r="M14" s="125"/>
      <c r="N14" s="125"/>
      <c r="O14" s="125"/>
      <c r="P14" s="125"/>
    </row>
    <row r="15" spans="1:16">
      <c r="A15" s="125"/>
      <c r="B15" s="125"/>
      <c r="C15" s="125"/>
      <c r="D15" s="125"/>
      <c r="E15" s="125"/>
      <c r="F15" s="125"/>
      <c r="G15" s="125"/>
      <c r="H15" s="125"/>
      <c r="I15" s="125"/>
      <c r="J15" s="125"/>
      <c r="K15" s="125"/>
      <c r="L15" s="125"/>
      <c r="M15" s="125"/>
      <c r="N15" s="125"/>
      <c r="O15" s="125"/>
      <c r="P15" s="125"/>
    </row>
    <row r="16" spans="1:16">
      <c r="A16" s="125"/>
      <c r="B16" s="125"/>
      <c r="C16" s="125"/>
      <c r="D16" s="125"/>
      <c r="E16" s="125"/>
      <c r="F16" s="125"/>
      <c r="G16" s="125"/>
      <c r="H16" s="125"/>
      <c r="I16" s="125"/>
      <c r="J16" s="125"/>
      <c r="K16" s="125"/>
      <c r="L16" s="125"/>
      <c r="M16" s="125"/>
      <c r="N16" s="125"/>
      <c r="O16" s="125"/>
      <c r="P16" s="125"/>
    </row>
    <row r="17" spans="1:16">
      <c r="A17" s="125"/>
      <c r="B17" s="125"/>
      <c r="C17" s="125"/>
      <c r="D17" s="125"/>
      <c r="E17" s="125"/>
      <c r="F17" s="125"/>
      <c r="G17" s="125"/>
      <c r="H17" s="125"/>
      <c r="I17" s="125"/>
      <c r="J17" s="125"/>
      <c r="K17" s="125"/>
      <c r="L17" s="125"/>
      <c r="M17" s="125"/>
      <c r="N17" s="125"/>
      <c r="O17" s="125"/>
      <c r="P17" s="125"/>
    </row>
    <row r="18" spans="1:16">
      <c r="A18" s="125"/>
      <c r="B18" s="125"/>
      <c r="C18" s="125"/>
      <c r="D18" s="125"/>
      <c r="E18" s="125"/>
      <c r="F18" s="125"/>
      <c r="G18" s="125"/>
      <c r="H18" s="125"/>
      <c r="I18" s="125"/>
      <c r="J18" s="125"/>
      <c r="K18" s="125"/>
      <c r="L18" s="125"/>
      <c r="M18" s="125"/>
      <c r="N18" s="125"/>
      <c r="O18" s="125"/>
      <c r="P18" s="125"/>
    </row>
    <row r="19" spans="1:16">
      <c r="A19" s="125"/>
      <c r="B19" s="125"/>
      <c r="C19" s="125"/>
      <c r="D19" s="125"/>
      <c r="E19" s="125"/>
      <c r="F19" s="125"/>
      <c r="G19" s="125"/>
      <c r="H19" s="125"/>
      <c r="I19" s="125"/>
      <c r="J19" s="125"/>
      <c r="K19" s="125"/>
      <c r="L19" s="125"/>
      <c r="M19" s="125"/>
      <c r="N19" s="125"/>
      <c r="O19" s="125"/>
      <c r="P19" s="125"/>
    </row>
    <row r="20" spans="1:16">
      <c r="A20" s="125"/>
      <c r="B20" s="125"/>
      <c r="C20" s="125"/>
      <c r="D20" s="125"/>
      <c r="E20" s="125"/>
      <c r="F20" s="125"/>
      <c r="G20" s="125"/>
      <c r="H20" s="125"/>
      <c r="I20" s="125"/>
      <c r="J20" s="125"/>
      <c r="K20" s="125"/>
      <c r="L20" s="125"/>
      <c r="M20" s="125"/>
      <c r="N20" s="125"/>
      <c r="O20" s="125"/>
      <c r="P20" s="125"/>
    </row>
    <row r="21" spans="1:16">
      <c r="A21" s="125"/>
      <c r="B21" s="125"/>
      <c r="C21" s="125"/>
      <c r="D21" s="125"/>
      <c r="E21" s="125"/>
      <c r="F21" s="125"/>
      <c r="G21" s="125"/>
      <c r="H21" s="125"/>
      <c r="I21" s="125"/>
      <c r="J21" s="125"/>
      <c r="K21" s="125"/>
      <c r="L21" s="125"/>
      <c r="M21" s="125"/>
      <c r="N21" s="125"/>
      <c r="O21" s="125"/>
      <c r="P21" s="125"/>
    </row>
    <row r="22" spans="1:16">
      <c r="A22" s="125"/>
      <c r="B22" s="125"/>
      <c r="C22" s="125"/>
      <c r="D22" s="125"/>
      <c r="E22" s="125"/>
      <c r="F22" s="125"/>
      <c r="G22" s="125"/>
      <c r="H22" s="125"/>
      <c r="I22" s="125"/>
      <c r="J22" s="125"/>
      <c r="K22" s="125"/>
      <c r="L22" s="125"/>
      <c r="M22" s="125"/>
      <c r="N22" s="125"/>
      <c r="O22" s="125"/>
      <c r="P22" s="125"/>
    </row>
    <row r="23" spans="1:16">
      <c r="A23" s="125"/>
      <c r="B23" s="125"/>
      <c r="C23" s="125"/>
      <c r="D23" s="125"/>
      <c r="E23" s="125"/>
      <c r="F23" s="125"/>
      <c r="G23" s="125"/>
      <c r="H23" s="125"/>
      <c r="I23" s="125"/>
      <c r="J23" s="125"/>
      <c r="K23" s="125"/>
      <c r="L23" s="125"/>
      <c r="M23" s="125"/>
      <c r="N23" s="125"/>
      <c r="O23" s="125"/>
      <c r="P23" s="125"/>
    </row>
    <row r="24" spans="1:16">
      <c r="A24" s="125"/>
      <c r="B24" s="125"/>
      <c r="C24" s="125"/>
      <c r="D24" s="125"/>
      <c r="E24" s="125"/>
      <c r="F24" s="125"/>
      <c r="G24" s="125"/>
      <c r="H24" s="125"/>
      <c r="I24" s="125"/>
      <c r="J24" s="125"/>
      <c r="K24" s="125"/>
      <c r="L24" s="125"/>
      <c r="M24" s="125"/>
      <c r="N24" s="125"/>
      <c r="O24" s="125"/>
      <c r="P24" s="125"/>
    </row>
    <row r="25" spans="1:16">
      <c r="A25" s="125"/>
      <c r="B25" s="125"/>
      <c r="C25" s="125"/>
      <c r="D25" s="125"/>
      <c r="E25" s="125"/>
      <c r="F25" s="125"/>
      <c r="G25" s="125"/>
      <c r="H25" s="125"/>
      <c r="I25" s="125"/>
      <c r="J25" s="125"/>
      <c r="K25" s="125"/>
      <c r="L25" s="125"/>
      <c r="M25" s="125"/>
      <c r="N25" s="125"/>
      <c r="O25" s="125"/>
      <c r="P25" s="125"/>
    </row>
    <row r="26" spans="1:16">
      <c r="A26" s="125"/>
      <c r="B26" s="125"/>
      <c r="C26" s="125"/>
      <c r="D26" s="125"/>
      <c r="E26" s="125"/>
      <c r="F26" s="125"/>
      <c r="G26" s="125"/>
      <c r="H26" s="125"/>
      <c r="I26" s="125"/>
      <c r="J26" s="125"/>
      <c r="K26" s="125"/>
      <c r="L26" s="125"/>
      <c r="M26" s="125"/>
      <c r="N26" s="125"/>
      <c r="O26" s="125"/>
      <c r="P26" s="125"/>
    </row>
    <row r="27" spans="1:16">
      <c r="A27" s="125"/>
      <c r="B27" s="125"/>
      <c r="C27" s="125"/>
      <c r="D27" s="125"/>
      <c r="E27" s="125"/>
      <c r="F27" s="125"/>
      <c r="G27" s="125"/>
      <c r="H27" s="125"/>
      <c r="I27" s="125"/>
      <c r="J27" s="125"/>
      <c r="K27" s="125"/>
      <c r="L27" s="125"/>
      <c r="M27" s="125"/>
      <c r="N27" s="125"/>
      <c r="O27" s="125"/>
      <c r="P27" s="125"/>
    </row>
    <row r="28" spans="1:16">
      <c r="A28" s="125"/>
      <c r="B28" s="125"/>
      <c r="C28" s="125"/>
      <c r="D28" s="125"/>
      <c r="E28" s="125"/>
      <c r="F28" s="125"/>
      <c r="G28" s="125"/>
      <c r="H28" s="125"/>
      <c r="I28" s="125"/>
      <c r="J28" s="125"/>
      <c r="K28" s="125"/>
      <c r="L28" s="125"/>
      <c r="M28" s="125"/>
      <c r="N28" s="125"/>
      <c r="O28" s="125"/>
      <c r="P28" s="125"/>
    </row>
    <row r="29" spans="1:16">
      <c r="A29" s="125"/>
      <c r="B29" s="125"/>
      <c r="C29" s="125"/>
      <c r="D29" s="125"/>
      <c r="E29" s="125"/>
      <c r="F29" s="125"/>
      <c r="G29" s="125"/>
      <c r="H29" s="125"/>
      <c r="I29" s="125"/>
      <c r="J29" s="125"/>
      <c r="K29" s="125"/>
      <c r="L29" s="125"/>
      <c r="M29" s="125"/>
      <c r="N29" s="125"/>
      <c r="O29" s="125"/>
      <c r="P29" s="125"/>
    </row>
    <row r="30" spans="1:16" ht="23.25" customHeight="1">
      <c r="A30" s="379" t="s">
        <v>897</v>
      </c>
      <c r="B30" s="371"/>
      <c r="C30" s="371"/>
      <c r="D30" s="371"/>
      <c r="E30" s="371"/>
      <c r="F30" s="371"/>
      <c r="G30" s="371"/>
      <c r="H30" s="371"/>
      <c r="I30" s="371"/>
      <c r="J30" s="371"/>
      <c r="K30" s="371"/>
      <c r="L30" s="371"/>
      <c r="M30" s="371"/>
      <c r="N30" s="371"/>
      <c r="O30" s="371"/>
      <c r="P30" s="371"/>
    </row>
    <row r="31" spans="1:16" ht="18.75">
      <c r="A31" s="380" t="s">
        <v>898</v>
      </c>
      <c r="B31" s="188"/>
      <c r="C31" s="188"/>
      <c r="D31" s="188"/>
      <c r="E31" s="188"/>
      <c r="F31" s="188"/>
      <c r="G31" s="188"/>
      <c r="H31" s="383" t="s">
        <v>899</v>
      </c>
      <c r="I31" s="188"/>
      <c r="J31" s="188"/>
      <c r="K31" s="188"/>
      <c r="L31" s="188"/>
      <c r="M31" s="188"/>
      <c r="N31" s="188"/>
      <c r="O31" s="188"/>
      <c r="P31" s="188"/>
    </row>
    <row r="32" spans="1:16" ht="99.95" customHeight="1">
      <c r="A32" s="377" t="s">
        <v>45</v>
      </c>
      <c r="B32" s="377"/>
      <c r="C32" s="377"/>
      <c r="D32" s="377"/>
      <c r="E32" s="377"/>
      <c r="F32" s="377"/>
      <c r="G32" s="377"/>
      <c r="H32" s="384"/>
      <c r="I32" s="384"/>
      <c r="J32" s="384"/>
      <c r="K32" s="384"/>
      <c r="L32" s="384"/>
      <c r="M32" s="384"/>
      <c r="N32" s="384"/>
      <c r="O32" s="384"/>
      <c r="P32" s="384"/>
    </row>
    <row r="33" spans="1:16">
      <c r="A33" s="125"/>
      <c r="B33" s="125"/>
      <c r="C33" s="125"/>
      <c r="D33" s="125"/>
      <c r="E33" s="125"/>
      <c r="F33" s="125"/>
      <c r="G33" s="125"/>
      <c r="H33" s="125"/>
      <c r="I33" s="125"/>
      <c r="J33" s="125"/>
      <c r="K33" s="125"/>
      <c r="L33" s="125"/>
      <c r="M33" s="125"/>
      <c r="N33" s="125"/>
      <c r="O33" s="125"/>
      <c r="P33" s="125"/>
    </row>
    <row r="34" spans="1:16">
      <c r="A34" s="125"/>
      <c r="B34" s="125">
        <v>0.94339622641509435</v>
      </c>
      <c r="C34" s="125"/>
      <c r="D34" s="125"/>
      <c r="E34" s="125"/>
      <c r="F34" s="125"/>
      <c r="G34" s="125"/>
      <c r="H34" s="125"/>
      <c r="I34" s="125">
        <v>0.93899999999999995</v>
      </c>
      <c r="J34" s="125"/>
      <c r="K34" s="125"/>
      <c r="L34" s="125"/>
      <c r="M34" s="125"/>
      <c r="N34" s="125"/>
      <c r="O34" s="125"/>
      <c r="P34" s="125"/>
    </row>
    <row r="35" spans="1:16">
      <c r="A35" s="125"/>
      <c r="B35" s="125">
        <v>5.6603773584905662E-2</v>
      </c>
      <c r="C35" s="125"/>
      <c r="D35" s="125"/>
      <c r="E35" s="125"/>
      <c r="F35" s="125"/>
      <c r="G35" s="125"/>
      <c r="H35" s="125"/>
      <c r="I35" s="125">
        <v>6.0999999999999999E-2</v>
      </c>
      <c r="J35" s="125"/>
      <c r="K35" s="125"/>
      <c r="L35" s="125"/>
      <c r="M35" s="125"/>
      <c r="N35" s="125"/>
      <c r="O35" s="125"/>
      <c r="P35" s="125"/>
    </row>
    <row r="36" spans="1:16">
      <c r="A36" s="125"/>
      <c r="B36" s="125"/>
      <c r="C36" s="125"/>
      <c r="D36" s="125"/>
      <c r="E36" s="125"/>
      <c r="F36" s="125"/>
      <c r="G36" s="125"/>
      <c r="H36" s="125"/>
      <c r="I36" s="125"/>
      <c r="J36" s="125"/>
      <c r="K36" s="125"/>
      <c r="L36" s="125"/>
      <c r="M36" s="125"/>
      <c r="N36" s="125"/>
      <c r="O36" s="125"/>
      <c r="P36" s="125"/>
    </row>
    <row r="37" spans="1:16">
      <c r="A37" s="125"/>
      <c r="B37" s="125"/>
      <c r="C37" s="125"/>
      <c r="D37" s="125"/>
      <c r="E37" s="125"/>
      <c r="F37" s="125"/>
      <c r="G37" s="125"/>
      <c r="H37" s="125"/>
      <c r="I37" s="125"/>
      <c r="J37" s="125"/>
      <c r="K37" s="125"/>
      <c r="L37" s="125"/>
      <c r="M37" s="125"/>
      <c r="N37" s="125"/>
      <c r="O37" s="125"/>
      <c r="P37" s="125"/>
    </row>
    <row r="38" spans="1:16">
      <c r="A38" s="125"/>
      <c r="B38" s="125"/>
      <c r="C38" s="125"/>
      <c r="D38" s="125"/>
      <c r="E38" s="125"/>
      <c r="F38" s="125"/>
      <c r="G38" s="125"/>
      <c r="H38" s="125"/>
      <c r="I38" s="125"/>
      <c r="J38" s="125"/>
      <c r="K38" s="125"/>
      <c r="L38" s="125"/>
      <c r="M38" s="125"/>
      <c r="N38" s="125"/>
      <c r="O38" s="125"/>
      <c r="P38" s="125"/>
    </row>
    <row r="39" spans="1:16">
      <c r="A39" s="125"/>
      <c r="B39" s="125"/>
      <c r="C39" s="125"/>
      <c r="D39" s="125"/>
      <c r="E39" s="125"/>
      <c r="F39" s="125"/>
      <c r="G39" s="125"/>
      <c r="H39" s="125"/>
      <c r="I39" s="125"/>
      <c r="J39" s="125"/>
      <c r="K39" s="125"/>
      <c r="L39" s="125"/>
      <c r="M39" s="125"/>
      <c r="N39" s="125"/>
      <c r="O39" s="125"/>
      <c r="P39" s="125"/>
    </row>
    <row r="40" spans="1:16">
      <c r="A40" s="125"/>
      <c r="B40" s="125"/>
      <c r="C40" s="125"/>
      <c r="D40" s="125"/>
      <c r="E40" s="125"/>
      <c r="F40" s="125"/>
      <c r="G40" s="125"/>
      <c r="H40" s="125"/>
      <c r="I40" s="125"/>
      <c r="J40" s="125"/>
      <c r="K40" s="125"/>
      <c r="L40" s="125"/>
      <c r="M40" s="125"/>
      <c r="N40" s="125"/>
      <c r="O40" s="125"/>
      <c r="P40" s="125"/>
    </row>
    <row r="41" spans="1:16">
      <c r="A41" s="125"/>
      <c r="B41" s="125"/>
      <c r="C41" s="125"/>
      <c r="D41" s="125"/>
      <c r="E41" s="125"/>
      <c r="F41" s="125"/>
      <c r="G41" s="125"/>
      <c r="H41" s="125"/>
      <c r="I41" s="125"/>
      <c r="J41" s="125"/>
      <c r="K41" s="125"/>
      <c r="L41" s="125"/>
      <c r="M41" s="125"/>
      <c r="N41" s="125"/>
      <c r="O41" s="125"/>
      <c r="P41" s="125"/>
    </row>
    <row r="42" spans="1:16">
      <c r="A42" s="125"/>
      <c r="B42" s="125"/>
      <c r="C42" s="125"/>
      <c r="D42" s="125"/>
      <c r="E42" s="125"/>
      <c r="F42" s="125"/>
      <c r="G42" s="125"/>
      <c r="H42" s="125"/>
      <c r="I42" s="125"/>
      <c r="J42" s="125"/>
      <c r="K42" s="125"/>
      <c r="L42" s="125"/>
      <c r="M42" s="125"/>
      <c r="N42" s="125"/>
      <c r="O42" s="125"/>
      <c r="P42" s="125"/>
    </row>
    <row r="43" spans="1:16">
      <c r="A43" s="125"/>
      <c r="B43" s="125"/>
      <c r="C43" s="125"/>
      <c r="D43" s="125"/>
      <c r="E43" s="125"/>
      <c r="F43" s="125"/>
      <c r="G43" s="125"/>
      <c r="H43" s="125"/>
      <c r="I43" s="125"/>
      <c r="J43" s="125"/>
      <c r="K43" s="125"/>
      <c r="L43" s="125"/>
      <c r="M43" s="125"/>
      <c r="N43" s="125"/>
      <c r="O43" s="125"/>
      <c r="P43" s="125"/>
    </row>
    <row r="44" spans="1:16">
      <c r="A44" s="125"/>
      <c r="B44" s="125"/>
      <c r="C44" s="125"/>
      <c r="D44" s="125"/>
      <c r="E44" s="125"/>
      <c r="F44" s="125"/>
      <c r="G44" s="125"/>
      <c r="H44" s="125"/>
      <c r="I44" s="125"/>
      <c r="J44" s="125"/>
      <c r="K44" s="125"/>
      <c r="L44" s="125"/>
      <c r="M44" s="125"/>
      <c r="N44" s="125"/>
      <c r="O44" s="125"/>
      <c r="P44" s="125"/>
    </row>
    <row r="45" spans="1:16">
      <c r="A45" s="125"/>
      <c r="B45" s="125"/>
      <c r="C45" s="125"/>
      <c r="D45" s="125"/>
      <c r="E45" s="125"/>
      <c r="F45" s="125"/>
      <c r="G45" s="125"/>
      <c r="H45" s="125"/>
      <c r="I45" s="125"/>
      <c r="J45" s="125"/>
      <c r="K45" s="125"/>
      <c r="L45" s="125"/>
      <c r="M45" s="125"/>
      <c r="N45" s="125"/>
      <c r="O45" s="125"/>
      <c r="P45" s="125"/>
    </row>
    <row r="46" spans="1:16">
      <c r="A46" s="125"/>
      <c r="B46" s="125"/>
      <c r="C46" s="125"/>
      <c r="D46" s="125"/>
      <c r="E46" s="125"/>
      <c r="F46" s="125"/>
      <c r="G46" s="125"/>
      <c r="H46" s="125"/>
      <c r="I46" s="125"/>
      <c r="J46" s="125"/>
      <c r="K46" s="125"/>
      <c r="L46" s="125"/>
      <c r="M46" s="125"/>
      <c r="N46" s="125"/>
      <c r="O46" s="125"/>
      <c r="P46" s="125"/>
    </row>
    <row r="47" spans="1:16">
      <c r="A47" s="125"/>
      <c r="B47" s="125"/>
      <c r="C47" s="125"/>
      <c r="D47" s="125"/>
      <c r="E47" s="125"/>
      <c r="F47" s="125"/>
      <c r="G47" s="125"/>
      <c r="H47" s="125"/>
      <c r="I47" s="125"/>
      <c r="J47" s="125"/>
      <c r="K47" s="125"/>
      <c r="L47" s="125"/>
      <c r="M47" s="125"/>
      <c r="N47" s="125"/>
      <c r="O47" s="125"/>
      <c r="P47" s="125"/>
    </row>
    <row r="48" spans="1:16">
      <c r="A48" s="125"/>
      <c r="B48" s="125"/>
      <c r="C48" s="125"/>
      <c r="D48" s="125"/>
      <c r="E48" s="125"/>
      <c r="F48" s="125"/>
      <c r="G48" s="125"/>
      <c r="H48" s="125"/>
      <c r="I48" s="125"/>
      <c r="J48" s="125"/>
      <c r="K48" s="125"/>
      <c r="L48" s="125"/>
      <c r="M48" s="125"/>
      <c r="N48" s="125"/>
      <c r="O48" s="125"/>
      <c r="P48" s="125"/>
    </row>
    <row r="49" spans="1:16">
      <c r="A49" s="125"/>
      <c r="B49" s="125"/>
      <c r="C49" s="125"/>
      <c r="D49" s="125"/>
      <c r="E49" s="125"/>
      <c r="F49" s="125"/>
      <c r="G49" s="125"/>
      <c r="H49" s="125"/>
      <c r="I49" s="125"/>
      <c r="J49" s="125"/>
      <c r="K49" s="125"/>
      <c r="L49" s="125"/>
      <c r="M49" s="125"/>
      <c r="N49" s="125"/>
      <c r="O49" s="125"/>
      <c r="P49" s="125"/>
    </row>
    <row r="50" spans="1:16">
      <c r="A50" s="125"/>
      <c r="B50" s="125"/>
      <c r="C50" s="125"/>
      <c r="D50" s="125"/>
      <c r="E50" s="125"/>
      <c r="F50" s="125"/>
      <c r="G50" s="125"/>
      <c r="H50" s="125"/>
      <c r="I50" s="125"/>
      <c r="J50" s="125"/>
      <c r="K50" s="125"/>
      <c r="L50" s="125"/>
      <c r="M50" s="125"/>
      <c r="N50" s="125"/>
      <c r="O50" s="125"/>
      <c r="P50" s="125"/>
    </row>
    <row r="51" spans="1:16" ht="23.25" customHeight="1">
      <c r="A51" s="385" t="s">
        <v>900</v>
      </c>
      <c r="B51" s="386"/>
      <c r="C51" s="386"/>
      <c r="D51" s="386"/>
      <c r="E51" s="386"/>
      <c r="F51" s="386"/>
      <c r="G51" s="386"/>
      <c r="H51" s="386"/>
      <c r="I51" s="386"/>
      <c r="J51" s="386"/>
      <c r="K51" s="386"/>
      <c r="L51" s="386"/>
      <c r="M51" s="386"/>
      <c r="N51" s="386"/>
      <c r="O51" s="386"/>
      <c r="P51" s="386"/>
    </row>
    <row r="52" spans="1:16" ht="19.5" thickBot="1">
      <c r="A52" s="380" t="s">
        <v>898</v>
      </c>
      <c r="B52" s="188"/>
      <c r="C52" s="188"/>
      <c r="D52" s="188"/>
      <c r="E52" s="188"/>
      <c r="F52" s="188"/>
      <c r="G52" s="188"/>
      <c r="H52" s="188"/>
      <c r="I52" s="188"/>
      <c r="J52" s="188"/>
      <c r="K52" s="188"/>
      <c r="L52" s="188"/>
      <c r="M52" s="188"/>
      <c r="N52" s="188"/>
      <c r="O52" s="188"/>
      <c r="P52" s="188"/>
    </row>
    <row r="53" spans="1:16" ht="69.95" customHeight="1">
      <c r="A53" s="388" t="s">
        <v>50</v>
      </c>
      <c r="B53" s="389"/>
      <c r="C53" s="389"/>
      <c r="D53" s="389"/>
      <c r="E53" s="389"/>
      <c r="F53" s="389"/>
      <c r="G53" s="389"/>
      <c r="H53" s="389"/>
      <c r="I53" s="389"/>
      <c r="J53" s="389"/>
      <c r="K53" s="389"/>
      <c r="L53" s="389"/>
      <c r="M53" s="389"/>
      <c r="N53" s="389"/>
      <c r="O53" s="389"/>
      <c r="P53" s="390"/>
    </row>
    <row r="54" spans="1:16">
      <c r="A54" s="150"/>
      <c r="B54" s="151"/>
      <c r="C54" s="151"/>
      <c r="D54" s="151"/>
      <c r="E54" s="151"/>
      <c r="F54" s="151"/>
      <c r="G54" s="151"/>
      <c r="H54" s="151"/>
      <c r="I54" s="151"/>
      <c r="J54" s="151"/>
      <c r="K54" s="151"/>
      <c r="L54" s="151"/>
      <c r="M54" s="151"/>
      <c r="N54" s="151"/>
      <c r="O54" s="151"/>
      <c r="P54" s="152"/>
    </row>
    <row r="55" spans="1:16">
      <c r="A55" s="143"/>
      <c r="B55" s="144"/>
      <c r="C55" s="144"/>
      <c r="D55" s="144"/>
      <c r="E55" s="144"/>
      <c r="F55" s="144"/>
      <c r="G55" s="144"/>
      <c r="H55" s="144"/>
      <c r="I55" s="144"/>
      <c r="J55" s="144"/>
      <c r="K55" s="144"/>
      <c r="L55" s="144"/>
      <c r="M55" s="144"/>
      <c r="N55" s="144"/>
      <c r="O55" s="144"/>
      <c r="P55" s="145"/>
    </row>
    <row r="56" spans="1:16">
      <c r="A56" s="143"/>
      <c r="B56" s="144"/>
      <c r="C56" s="144"/>
      <c r="D56" s="144"/>
      <c r="E56" s="144"/>
      <c r="F56" s="144"/>
      <c r="G56" s="144"/>
      <c r="H56" s="144"/>
      <c r="I56" s="144" t="s">
        <v>359</v>
      </c>
      <c r="J56" s="144">
        <v>7.6999999999999999E-2</v>
      </c>
      <c r="K56" s="144">
        <v>5.6603773584905662E-2</v>
      </c>
      <c r="L56" s="144"/>
      <c r="M56" s="144"/>
      <c r="N56" s="144"/>
      <c r="O56" s="144"/>
      <c r="P56" s="145"/>
    </row>
    <row r="57" spans="1:16">
      <c r="A57" s="143"/>
      <c r="B57" s="144"/>
      <c r="C57" s="144"/>
      <c r="D57" s="144"/>
      <c r="E57" s="144"/>
      <c r="F57" s="144"/>
      <c r="G57" s="144"/>
      <c r="H57" s="144"/>
      <c r="I57" s="144" t="s">
        <v>358</v>
      </c>
      <c r="J57" s="144">
        <v>0.18</v>
      </c>
      <c r="K57" s="144">
        <v>0.13207547169811321</v>
      </c>
      <c r="L57" s="144"/>
      <c r="M57" s="144"/>
      <c r="N57" s="144"/>
      <c r="O57" s="144"/>
      <c r="P57" s="145"/>
    </row>
    <row r="58" spans="1:16">
      <c r="A58" s="143"/>
      <c r="B58" s="144"/>
      <c r="C58" s="144"/>
      <c r="D58" s="144"/>
      <c r="E58" s="144"/>
      <c r="F58" s="144"/>
      <c r="G58" s="144"/>
      <c r="H58" s="144"/>
      <c r="I58" s="144" t="s">
        <v>357</v>
      </c>
      <c r="J58" s="144">
        <v>0.16800000000000001</v>
      </c>
      <c r="K58" s="144">
        <v>7.5471698113207544E-2</v>
      </c>
      <c r="L58" s="144"/>
      <c r="M58" s="144"/>
      <c r="N58" s="144"/>
      <c r="O58" s="144"/>
      <c r="P58" s="145"/>
    </row>
    <row r="59" spans="1:16">
      <c r="A59" s="143"/>
      <c r="B59" s="144"/>
      <c r="C59" s="144"/>
      <c r="D59" s="144"/>
      <c r="E59" s="144"/>
      <c r="F59" s="144"/>
      <c r="G59" s="144"/>
      <c r="H59" s="144"/>
      <c r="I59" s="144" t="s">
        <v>355</v>
      </c>
      <c r="J59" s="144">
        <v>0.17</v>
      </c>
      <c r="K59" s="144">
        <v>0.20754716981132076</v>
      </c>
      <c r="L59" s="144"/>
      <c r="M59" s="144"/>
      <c r="N59" s="144"/>
      <c r="O59" s="144"/>
      <c r="P59" s="145"/>
    </row>
    <row r="60" spans="1:16">
      <c r="A60" s="143"/>
      <c r="B60" s="144"/>
      <c r="C60" s="144"/>
      <c r="D60" s="144"/>
      <c r="E60" s="144"/>
      <c r="F60" s="144"/>
      <c r="G60" s="144"/>
      <c r="H60" s="144"/>
      <c r="I60" s="144" t="s">
        <v>354</v>
      </c>
      <c r="J60" s="144">
        <v>7.8E-2</v>
      </c>
      <c r="K60" s="144">
        <v>5.6603773584905662E-2</v>
      </c>
      <c r="L60" s="144"/>
      <c r="M60" s="144"/>
      <c r="N60" s="144"/>
      <c r="O60" s="144"/>
      <c r="P60" s="145"/>
    </row>
    <row r="61" spans="1:16">
      <c r="A61" s="143"/>
      <c r="B61" s="144"/>
      <c r="C61" s="144"/>
      <c r="D61" s="144"/>
      <c r="E61" s="144"/>
      <c r="F61" s="144"/>
      <c r="G61" s="144"/>
      <c r="H61" s="144"/>
      <c r="I61" s="144" t="s">
        <v>353</v>
      </c>
      <c r="J61" s="144">
        <v>5.6000000000000001E-2</v>
      </c>
      <c r="K61" s="144">
        <v>3.7735849056603772E-2</v>
      </c>
      <c r="L61" s="144"/>
      <c r="M61" s="144"/>
      <c r="N61" s="144"/>
      <c r="O61" s="144"/>
      <c r="P61" s="145"/>
    </row>
    <row r="62" spans="1:16">
      <c r="A62" s="143"/>
      <c r="B62" s="144"/>
      <c r="C62" s="144"/>
      <c r="D62" s="144"/>
      <c r="E62" s="144"/>
      <c r="F62" s="144"/>
      <c r="G62" s="144"/>
      <c r="H62" s="144"/>
      <c r="I62" s="144" t="s">
        <v>352</v>
      </c>
      <c r="J62" s="144">
        <v>0.27100000000000002</v>
      </c>
      <c r="K62" s="144">
        <v>0.43396226415094341</v>
      </c>
      <c r="L62" s="144"/>
      <c r="M62" s="144"/>
      <c r="N62" s="144"/>
      <c r="O62" s="144"/>
      <c r="P62" s="145"/>
    </row>
    <row r="63" spans="1:16">
      <c r="A63" s="143"/>
      <c r="B63" s="144"/>
      <c r="C63" s="144"/>
      <c r="D63" s="144"/>
      <c r="E63" s="144"/>
      <c r="F63" s="144"/>
      <c r="G63" s="144"/>
      <c r="H63" s="144"/>
      <c r="I63" s="144"/>
      <c r="J63" s="144"/>
      <c r="K63" s="144"/>
      <c r="L63" s="144"/>
      <c r="M63" s="144"/>
      <c r="N63" s="144"/>
      <c r="O63" s="144"/>
      <c r="P63" s="145"/>
    </row>
    <row r="64" spans="1:16">
      <c r="A64" s="143"/>
      <c r="B64" s="144"/>
      <c r="C64" s="144"/>
      <c r="D64" s="144"/>
      <c r="E64" s="144"/>
      <c r="F64" s="144"/>
      <c r="G64" s="144"/>
      <c r="H64" s="144"/>
      <c r="I64" s="144"/>
      <c r="J64" s="144"/>
      <c r="K64" s="144"/>
      <c r="L64" s="144"/>
      <c r="M64" s="144"/>
      <c r="N64" s="144"/>
      <c r="O64" s="144"/>
      <c r="P64" s="145"/>
    </row>
    <row r="65" spans="1:16">
      <c r="A65" s="143"/>
      <c r="B65" s="144"/>
      <c r="C65" s="144"/>
      <c r="D65" s="144"/>
      <c r="E65" s="144"/>
      <c r="F65" s="144"/>
      <c r="G65" s="144"/>
      <c r="H65" s="144"/>
      <c r="I65" s="144"/>
      <c r="J65" s="144"/>
      <c r="K65" s="144"/>
      <c r="L65" s="144"/>
      <c r="M65" s="144"/>
      <c r="N65" s="144"/>
      <c r="O65" s="144"/>
      <c r="P65" s="145"/>
    </row>
    <row r="66" spans="1:16">
      <c r="A66" s="143"/>
      <c r="B66" s="144"/>
      <c r="C66" s="144"/>
      <c r="D66" s="144"/>
      <c r="E66" s="144"/>
      <c r="F66" s="144"/>
      <c r="G66" s="144"/>
      <c r="H66" s="144"/>
      <c r="I66" s="144"/>
      <c r="J66" s="144"/>
      <c r="K66" s="144"/>
      <c r="L66" s="144"/>
      <c r="M66" s="144"/>
      <c r="N66" s="144"/>
      <c r="O66" s="144"/>
      <c r="P66" s="145"/>
    </row>
    <row r="67" spans="1:16">
      <c r="A67" s="143"/>
      <c r="B67" s="144"/>
      <c r="C67" s="144"/>
      <c r="D67" s="144"/>
      <c r="E67" s="144"/>
      <c r="F67" s="144"/>
      <c r="G67" s="144"/>
      <c r="H67" s="144"/>
      <c r="I67" s="144"/>
      <c r="J67" s="144"/>
      <c r="K67" s="144"/>
      <c r="L67" s="144"/>
      <c r="M67" s="144"/>
      <c r="N67" s="144"/>
      <c r="O67" s="144"/>
      <c r="P67" s="145"/>
    </row>
    <row r="68" spans="1:16">
      <c r="A68" s="143"/>
      <c r="B68" s="144"/>
      <c r="C68" s="144"/>
      <c r="D68" s="144"/>
      <c r="E68" s="144"/>
      <c r="F68" s="144"/>
      <c r="G68" s="144"/>
      <c r="H68" s="144"/>
      <c r="I68" s="144"/>
      <c r="J68" s="144"/>
      <c r="K68" s="144"/>
      <c r="L68" s="144"/>
      <c r="M68" s="144"/>
      <c r="N68" s="144"/>
      <c r="O68" s="144"/>
      <c r="P68" s="145"/>
    </row>
    <row r="69" spans="1:16">
      <c r="A69" s="143"/>
      <c r="B69" s="144"/>
      <c r="C69" s="144"/>
      <c r="D69" s="144"/>
      <c r="E69" s="144"/>
      <c r="F69" s="144"/>
      <c r="G69" s="144"/>
      <c r="H69" s="144"/>
      <c r="I69" s="144"/>
      <c r="J69" s="144"/>
      <c r="K69" s="144"/>
      <c r="L69" s="144"/>
      <c r="M69" s="144"/>
      <c r="N69" s="144"/>
      <c r="O69" s="144"/>
      <c r="P69" s="145"/>
    </row>
    <row r="70" spans="1:16">
      <c r="A70" s="143"/>
      <c r="B70" s="144"/>
      <c r="C70" s="144"/>
      <c r="D70" s="144"/>
      <c r="E70" s="144"/>
      <c r="F70" s="144"/>
      <c r="G70" s="144"/>
      <c r="H70" s="144"/>
      <c r="I70" s="144"/>
      <c r="J70" s="144"/>
      <c r="K70" s="144"/>
      <c r="L70" s="144"/>
      <c r="M70" s="144"/>
      <c r="N70" s="144"/>
      <c r="O70" s="144"/>
      <c r="P70" s="145"/>
    </row>
    <row r="71" spans="1:16">
      <c r="A71" s="143"/>
      <c r="B71" s="144"/>
      <c r="C71" s="144"/>
      <c r="D71" s="144"/>
      <c r="E71" s="144"/>
      <c r="F71" s="144"/>
      <c r="G71" s="144"/>
      <c r="H71" s="144"/>
      <c r="I71" s="144"/>
      <c r="J71" s="144"/>
      <c r="K71" s="144"/>
      <c r="L71" s="144"/>
      <c r="M71" s="144"/>
      <c r="N71" s="144"/>
      <c r="O71" s="144"/>
      <c r="P71" s="145"/>
    </row>
    <row r="72" spans="1:16">
      <c r="A72" s="143"/>
      <c r="B72" s="144"/>
      <c r="C72" s="144"/>
      <c r="D72" s="144"/>
      <c r="E72" s="144"/>
      <c r="F72" s="144"/>
      <c r="G72" s="144"/>
      <c r="H72" s="144"/>
      <c r="I72" s="144"/>
      <c r="J72" s="144"/>
      <c r="K72" s="144"/>
      <c r="L72" s="144"/>
      <c r="M72" s="144"/>
      <c r="N72" s="144"/>
      <c r="O72" s="144"/>
      <c r="P72" s="145"/>
    </row>
    <row r="73" spans="1:16">
      <c r="A73" s="146"/>
      <c r="B73" s="144"/>
      <c r="C73" s="144"/>
      <c r="D73" s="144"/>
      <c r="E73" s="144"/>
      <c r="F73" s="144"/>
      <c r="G73" s="144"/>
      <c r="H73" s="144"/>
      <c r="I73" s="144"/>
      <c r="J73" s="144"/>
      <c r="K73" s="144"/>
      <c r="L73" s="144"/>
      <c r="M73" s="144"/>
      <c r="N73" s="144"/>
      <c r="O73" s="144"/>
      <c r="P73" s="145"/>
    </row>
    <row r="74" spans="1:16" ht="40.700000000000003" customHeight="1">
      <c r="A74" s="393" t="s">
        <v>901</v>
      </c>
      <c r="B74" s="374"/>
      <c r="C74" s="374"/>
      <c r="D74" s="374"/>
      <c r="E74" s="374"/>
      <c r="F74" s="374"/>
      <c r="G74" s="374"/>
      <c r="H74" s="374"/>
      <c r="I74" s="374"/>
      <c r="J74" s="374"/>
      <c r="K74" s="374"/>
      <c r="L74" s="374"/>
      <c r="M74" s="374"/>
      <c r="N74" s="374"/>
      <c r="O74" s="374"/>
      <c r="P74" s="394"/>
    </row>
    <row r="75" spans="1:16" ht="85.7" customHeight="1" thickBot="1">
      <c r="A75" s="395" t="s">
        <v>59</v>
      </c>
      <c r="B75" s="396"/>
      <c r="C75" s="396"/>
      <c r="D75" s="396"/>
      <c r="E75" s="396"/>
      <c r="F75" s="396"/>
      <c r="G75" s="396"/>
      <c r="H75" s="396"/>
      <c r="I75" s="396"/>
      <c r="J75" s="396"/>
      <c r="K75" s="396"/>
      <c r="L75" s="396"/>
      <c r="M75" s="396"/>
      <c r="N75" s="396"/>
      <c r="O75" s="396"/>
      <c r="P75" s="397"/>
    </row>
    <row r="76" spans="1:16" ht="46.5" customHeight="1">
      <c r="A76" s="391" t="s">
        <v>902</v>
      </c>
      <c r="B76" s="392"/>
      <c r="C76" s="392"/>
      <c r="D76" s="392"/>
      <c r="E76" s="392"/>
      <c r="F76" s="392"/>
      <c r="G76" s="392"/>
      <c r="H76" s="392"/>
      <c r="I76" s="392"/>
      <c r="J76" s="392"/>
      <c r="K76" s="392"/>
      <c r="L76" s="392"/>
      <c r="M76" s="392"/>
      <c r="N76" s="392"/>
      <c r="O76" s="392"/>
      <c r="P76" s="392"/>
    </row>
    <row r="77" spans="1:16" ht="18.75">
      <c r="A77" s="380" t="s">
        <v>895</v>
      </c>
      <c r="B77" s="188"/>
      <c r="C77" s="188"/>
      <c r="D77" s="188"/>
      <c r="E77" s="188"/>
      <c r="F77" s="188"/>
      <c r="G77" s="188"/>
      <c r="H77" s="383" t="s">
        <v>896</v>
      </c>
      <c r="I77" s="188"/>
      <c r="J77" s="188"/>
      <c r="K77" s="188"/>
      <c r="L77" s="188"/>
      <c r="M77" s="188"/>
      <c r="N77" s="188"/>
      <c r="O77" s="188"/>
      <c r="P77" s="188"/>
    </row>
    <row r="78" spans="1:16" ht="84.95" customHeight="1">
      <c r="A78" s="377" t="s">
        <v>62</v>
      </c>
      <c r="B78" s="377"/>
      <c r="C78" s="377"/>
      <c r="D78" s="377"/>
      <c r="E78" s="377"/>
      <c r="F78" s="377"/>
      <c r="G78" s="377"/>
      <c r="H78" s="384"/>
      <c r="I78" s="384"/>
      <c r="J78" s="384"/>
      <c r="K78" s="384"/>
      <c r="L78" s="384"/>
      <c r="M78" s="384"/>
      <c r="N78" s="384"/>
      <c r="O78" s="384"/>
      <c r="P78" s="384"/>
    </row>
    <row r="79" spans="1:16">
      <c r="A79" s="125"/>
      <c r="B79" s="125"/>
      <c r="C79" s="125"/>
      <c r="D79" s="125"/>
      <c r="E79" s="125"/>
      <c r="F79" s="125"/>
      <c r="G79" s="125"/>
      <c r="H79" s="125"/>
      <c r="I79" s="125"/>
      <c r="J79" s="125"/>
      <c r="K79" s="125"/>
      <c r="L79" s="125"/>
      <c r="M79" s="125"/>
      <c r="N79" s="125"/>
      <c r="O79" s="125"/>
      <c r="P79" s="125"/>
    </row>
    <row r="80" spans="1:16">
      <c r="A80" s="125"/>
      <c r="B80" s="125">
        <v>0.9821428571428571</v>
      </c>
      <c r="C80" s="125"/>
      <c r="D80" s="125"/>
      <c r="E80" s="125"/>
      <c r="F80" s="125"/>
      <c r="G80" s="125"/>
      <c r="H80" s="125"/>
      <c r="I80" s="125">
        <v>0.93799999999999994</v>
      </c>
      <c r="J80" s="125"/>
      <c r="K80" s="125"/>
      <c r="L80" s="125"/>
      <c r="M80" s="125"/>
      <c r="N80" s="125"/>
      <c r="O80" s="125"/>
      <c r="P80" s="125"/>
    </row>
    <row r="81" spans="1:16">
      <c r="A81" s="125"/>
      <c r="B81" s="125">
        <v>1.7857142857142856E-2</v>
      </c>
      <c r="C81" s="125"/>
      <c r="D81" s="125"/>
      <c r="E81" s="125"/>
      <c r="F81" s="125"/>
      <c r="G81" s="125"/>
      <c r="H81" s="125"/>
      <c r="I81" s="125">
        <v>6.2E-2</v>
      </c>
      <c r="J81" s="125"/>
      <c r="K81" s="125"/>
      <c r="L81" s="125"/>
      <c r="M81" s="125"/>
      <c r="N81" s="125"/>
      <c r="O81" s="125"/>
      <c r="P81" s="125"/>
    </row>
    <row r="82" spans="1:16">
      <c r="A82" s="125"/>
      <c r="B82" s="125"/>
      <c r="C82" s="125"/>
      <c r="D82" s="125"/>
      <c r="E82" s="125"/>
      <c r="F82" s="125"/>
      <c r="G82" s="125"/>
      <c r="H82" s="125"/>
      <c r="I82" s="125"/>
      <c r="J82" s="125"/>
      <c r="K82" s="125"/>
      <c r="L82" s="125"/>
      <c r="M82" s="125"/>
      <c r="N82" s="125"/>
      <c r="O82" s="125"/>
      <c r="P82" s="125"/>
    </row>
    <row r="83" spans="1:16">
      <c r="A83" s="125"/>
      <c r="B83" s="125"/>
      <c r="C83" s="125"/>
      <c r="D83" s="125"/>
      <c r="E83" s="125"/>
      <c r="F83" s="125"/>
      <c r="G83" s="125"/>
      <c r="H83" s="125"/>
      <c r="I83" s="125"/>
      <c r="J83" s="125"/>
      <c r="K83" s="125"/>
      <c r="L83" s="125"/>
      <c r="M83" s="125"/>
      <c r="N83" s="125"/>
      <c r="O83" s="125"/>
      <c r="P83" s="125"/>
    </row>
    <row r="84" spans="1:16">
      <c r="A84" s="125"/>
      <c r="B84" s="125"/>
      <c r="C84" s="125"/>
      <c r="D84" s="125"/>
      <c r="E84" s="125"/>
      <c r="F84" s="125"/>
      <c r="G84" s="125"/>
      <c r="H84" s="125"/>
      <c r="I84" s="125"/>
      <c r="J84" s="125"/>
      <c r="K84" s="125"/>
      <c r="L84" s="125"/>
      <c r="M84" s="125"/>
      <c r="N84" s="125"/>
      <c r="O84" s="125"/>
      <c r="P84" s="125"/>
    </row>
    <row r="85" spans="1:16">
      <c r="A85" s="125"/>
      <c r="B85" s="125"/>
      <c r="C85" s="125"/>
      <c r="D85" s="125"/>
      <c r="E85" s="125"/>
      <c r="F85" s="125"/>
      <c r="G85" s="125"/>
      <c r="H85" s="125"/>
      <c r="I85" s="125"/>
      <c r="J85" s="125"/>
      <c r="K85" s="125"/>
      <c r="L85" s="125"/>
      <c r="M85" s="125"/>
      <c r="N85" s="125"/>
      <c r="O85" s="125"/>
      <c r="P85" s="125"/>
    </row>
    <row r="86" spans="1:16">
      <c r="A86" s="125"/>
      <c r="B86" s="125"/>
      <c r="C86" s="125"/>
      <c r="D86" s="125"/>
      <c r="E86" s="125"/>
      <c r="F86" s="125"/>
      <c r="G86" s="125"/>
      <c r="H86" s="125"/>
      <c r="I86" s="125"/>
      <c r="J86" s="125"/>
      <c r="K86" s="125"/>
      <c r="L86" s="125"/>
      <c r="M86" s="125"/>
      <c r="N86" s="125"/>
      <c r="O86" s="125"/>
      <c r="P86" s="125"/>
    </row>
    <row r="87" spans="1:16">
      <c r="A87" s="125"/>
      <c r="B87" s="125"/>
      <c r="C87" s="125"/>
      <c r="D87" s="125"/>
      <c r="E87" s="125"/>
      <c r="F87" s="125"/>
      <c r="G87" s="125"/>
      <c r="H87" s="125"/>
      <c r="I87" s="125"/>
      <c r="J87" s="125"/>
      <c r="K87" s="125"/>
      <c r="L87" s="125"/>
      <c r="M87" s="125"/>
      <c r="N87" s="125"/>
      <c r="O87" s="125"/>
      <c r="P87" s="125"/>
    </row>
    <row r="88" spans="1:16">
      <c r="A88" s="125"/>
      <c r="B88" s="125"/>
      <c r="C88" s="125"/>
      <c r="D88" s="125"/>
      <c r="E88" s="125"/>
      <c r="F88" s="125"/>
      <c r="G88" s="125"/>
      <c r="H88" s="125"/>
      <c r="I88" s="125"/>
      <c r="J88" s="125"/>
      <c r="K88" s="125"/>
      <c r="L88" s="125"/>
      <c r="M88" s="125"/>
      <c r="N88" s="125"/>
      <c r="O88" s="125"/>
      <c r="P88" s="125"/>
    </row>
    <row r="89" spans="1:16">
      <c r="A89" s="125"/>
      <c r="B89" s="125"/>
      <c r="C89" s="125"/>
      <c r="D89" s="125"/>
      <c r="E89" s="125"/>
      <c r="F89" s="125"/>
      <c r="G89" s="125"/>
      <c r="H89" s="125"/>
      <c r="I89" s="125"/>
      <c r="J89" s="125"/>
      <c r="K89" s="125"/>
      <c r="L89" s="125"/>
      <c r="M89" s="125"/>
      <c r="N89" s="125"/>
      <c r="O89" s="125"/>
      <c r="P89" s="125"/>
    </row>
    <row r="90" spans="1:16">
      <c r="A90" s="125"/>
      <c r="B90" s="125"/>
      <c r="C90" s="125"/>
      <c r="D90" s="125"/>
      <c r="E90" s="125"/>
      <c r="F90" s="125"/>
      <c r="G90" s="125"/>
      <c r="H90" s="125"/>
      <c r="I90" s="125"/>
      <c r="J90" s="125"/>
      <c r="K90" s="125"/>
      <c r="L90" s="125"/>
      <c r="M90" s="125"/>
      <c r="N90" s="125"/>
      <c r="O90" s="125"/>
      <c r="P90" s="125"/>
    </row>
    <row r="91" spans="1:16">
      <c r="A91" s="125"/>
      <c r="B91" s="125"/>
      <c r="C91" s="125"/>
      <c r="D91" s="125"/>
      <c r="E91" s="125"/>
      <c r="F91" s="125"/>
      <c r="G91" s="125"/>
      <c r="H91" s="125"/>
      <c r="I91" s="125"/>
      <c r="J91" s="125"/>
      <c r="K91" s="125"/>
      <c r="L91" s="125"/>
      <c r="M91" s="125"/>
      <c r="N91" s="125"/>
      <c r="O91" s="125"/>
      <c r="P91" s="125"/>
    </row>
    <row r="92" spans="1:16">
      <c r="A92" s="125"/>
      <c r="B92" s="125"/>
      <c r="C92" s="125"/>
      <c r="D92" s="125"/>
      <c r="E92" s="125"/>
      <c r="F92" s="125"/>
      <c r="G92" s="125"/>
      <c r="H92" s="125"/>
      <c r="I92" s="125"/>
      <c r="J92" s="125"/>
      <c r="K92" s="125"/>
      <c r="L92" s="125"/>
      <c r="M92" s="125"/>
      <c r="N92" s="125"/>
      <c r="O92" s="125"/>
      <c r="P92" s="125"/>
    </row>
    <row r="93" spans="1:16">
      <c r="A93" s="125"/>
      <c r="B93" s="125"/>
      <c r="C93" s="125"/>
      <c r="D93" s="125"/>
      <c r="E93" s="125"/>
      <c r="F93" s="125"/>
      <c r="G93" s="125"/>
      <c r="H93" s="125"/>
      <c r="I93" s="125"/>
      <c r="J93" s="125"/>
      <c r="K93" s="125"/>
      <c r="L93" s="125"/>
      <c r="M93" s="125"/>
      <c r="N93" s="125"/>
      <c r="O93" s="125"/>
      <c r="P93" s="125"/>
    </row>
    <row r="94" spans="1:16">
      <c r="A94" s="125"/>
      <c r="B94" s="125"/>
      <c r="C94" s="125"/>
      <c r="D94" s="125"/>
      <c r="E94" s="125"/>
      <c r="F94" s="125"/>
      <c r="G94" s="125"/>
      <c r="H94" s="125"/>
      <c r="I94" s="125"/>
      <c r="J94" s="125"/>
      <c r="K94" s="125"/>
      <c r="L94" s="125"/>
      <c r="M94" s="125"/>
      <c r="N94" s="125"/>
      <c r="O94" s="125"/>
      <c r="P94" s="125"/>
    </row>
    <row r="95" spans="1:16">
      <c r="A95" s="125"/>
      <c r="B95" s="125"/>
      <c r="C95" s="125"/>
      <c r="D95" s="125"/>
      <c r="E95" s="125"/>
      <c r="F95" s="125"/>
      <c r="G95" s="125"/>
      <c r="H95" s="125"/>
      <c r="I95" s="125"/>
      <c r="J95" s="125"/>
      <c r="K95" s="125"/>
      <c r="L95" s="125"/>
      <c r="M95" s="125"/>
      <c r="N95" s="125"/>
      <c r="O95" s="125"/>
      <c r="P95" s="125"/>
    </row>
    <row r="96" spans="1:16">
      <c r="A96" s="125"/>
      <c r="B96" s="125"/>
      <c r="C96" s="125"/>
      <c r="D96" s="125"/>
      <c r="E96" s="125"/>
      <c r="F96" s="125"/>
      <c r="G96" s="125"/>
      <c r="H96" s="125"/>
      <c r="I96" s="125"/>
      <c r="J96" s="125"/>
      <c r="K96" s="125"/>
      <c r="L96" s="125"/>
      <c r="M96" s="125"/>
      <c r="N96" s="125"/>
      <c r="O96" s="125"/>
      <c r="P96" s="125"/>
    </row>
    <row r="97" spans="1:16" ht="23.25" customHeight="1">
      <c r="A97" s="379" t="s">
        <v>903</v>
      </c>
      <c r="B97" s="371"/>
      <c r="C97" s="371"/>
      <c r="D97" s="371"/>
      <c r="E97" s="371"/>
      <c r="F97" s="371"/>
      <c r="G97" s="371"/>
      <c r="H97" s="371"/>
      <c r="I97" s="371"/>
      <c r="J97" s="371"/>
      <c r="K97" s="371"/>
      <c r="L97" s="371"/>
      <c r="M97" s="371"/>
      <c r="N97" s="371"/>
      <c r="O97" s="371"/>
      <c r="P97" s="371"/>
    </row>
    <row r="98" spans="1:16" ht="18.75">
      <c r="A98" s="380" t="s">
        <v>895</v>
      </c>
      <c r="B98" s="188"/>
      <c r="C98" s="188"/>
      <c r="D98" s="188"/>
      <c r="E98" s="188"/>
      <c r="F98" s="188"/>
      <c r="G98" s="188"/>
      <c r="H98" s="188"/>
      <c r="I98" s="188"/>
      <c r="J98" s="188"/>
      <c r="K98" s="188"/>
      <c r="L98" s="188"/>
      <c r="M98" s="188"/>
      <c r="N98" s="188"/>
      <c r="O98" s="188"/>
      <c r="P98" s="188"/>
    </row>
    <row r="99" spans="1:16" ht="69.95" customHeight="1">
      <c r="A99" s="377" t="s">
        <v>67</v>
      </c>
      <c r="B99" s="377"/>
      <c r="C99" s="377"/>
      <c r="D99" s="377"/>
      <c r="E99" s="377"/>
      <c r="F99" s="377"/>
      <c r="G99" s="377"/>
      <c r="H99" s="377"/>
      <c r="I99" s="377"/>
      <c r="J99" s="377"/>
      <c r="K99" s="377"/>
      <c r="L99" s="377"/>
      <c r="M99" s="377"/>
      <c r="N99" s="377"/>
      <c r="O99" s="377"/>
      <c r="P99" s="377"/>
    </row>
    <row r="100" spans="1:16">
      <c r="A100" s="125"/>
      <c r="B100" s="125"/>
      <c r="C100" s="125"/>
      <c r="D100" s="125"/>
      <c r="E100" s="125"/>
      <c r="F100" s="125"/>
      <c r="G100" s="125"/>
      <c r="H100" s="125"/>
      <c r="I100" s="125"/>
      <c r="J100" s="125"/>
      <c r="K100" s="125"/>
      <c r="L100" s="125"/>
      <c r="M100" s="125"/>
      <c r="N100" s="125"/>
      <c r="O100" s="125"/>
      <c r="P100" s="125"/>
    </row>
    <row r="101" spans="1:16">
      <c r="A101" s="125"/>
      <c r="B101" s="154">
        <v>0.73699999999999999</v>
      </c>
      <c r="C101" s="154">
        <v>0.25</v>
      </c>
      <c r="D101" s="154">
        <v>1.2999999999999999E-2</v>
      </c>
      <c r="E101" s="125"/>
      <c r="F101" s="125"/>
      <c r="G101" s="125"/>
      <c r="H101" s="125"/>
      <c r="I101" s="125"/>
      <c r="J101" s="125"/>
      <c r="K101" s="125"/>
      <c r="L101" s="125"/>
      <c r="M101" s="125"/>
      <c r="N101" s="125"/>
      <c r="O101" s="125"/>
      <c r="P101" s="125"/>
    </row>
    <row r="102" spans="1:16">
      <c r="A102" s="125"/>
      <c r="B102" s="154">
        <v>0.6607142857142857</v>
      </c>
      <c r="C102" s="154">
        <v>0.3392857142857143</v>
      </c>
      <c r="D102" s="154">
        <v>0</v>
      </c>
      <c r="E102" s="125"/>
      <c r="F102" s="125"/>
      <c r="G102" s="125"/>
      <c r="H102" s="125"/>
      <c r="I102" s="125"/>
      <c r="J102" s="125"/>
      <c r="K102" s="125"/>
      <c r="L102" s="125"/>
      <c r="M102" s="125"/>
      <c r="N102" s="125"/>
      <c r="O102" s="125"/>
      <c r="P102" s="125"/>
    </row>
    <row r="103" spans="1:16">
      <c r="A103" s="125"/>
      <c r="B103" s="125"/>
      <c r="C103" s="125"/>
      <c r="D103" s="125"/>
      <c r="E103" s="125"/>
      <c r="F103" s="125"/>
      <c r="G103" s="125"/>
      <c r="H103" s="125"/>
      <c r="I103" s="125"/>
      <c r="J103" s="125"/>
      <c r="K103" s="125"/>
      <c r="L103" s="125"/>
      <c r="M103" s="125"/>
      <c r="N103" s="125"/>
      <c r="O103" s="125"/>
      <c r="P103" s="125"/>
    </row>
    <row r="104" spans="1:16">
      <c r="A104" s="125"/>
      <c r="B104" s="125"/>
      <c r="C104" s="125"/>
      <c r="D104" s="125"/>
      <c r="E104" s="125"/>
      <c r="F104" s="125"/>
      <c r="G104" s="125"/>
      <c r="H104" s="125"/>
      <c r="I104" s="125"/>
      <c r="J104" s="125"/>
      <c r="K104" s="125"/>
      <c r="L104" s="125"/>
      <c r="M104" s="125"/>
      <c r="N104" s="125"/>
      <c r="O104" s="125"/>
      <c r="P104" s="125"/>
    </row>
    <row r="105" spans="1:16">
      <c r="A105" s="125"/>
      <c r="B105" s="125"/>
      <c r="C105" s="125"/>
      <c r="D105" s="125"/>
      <c r="E105" s="125"/>
      <c r="F105" s="125"/>
      <c r="G105" s="125"/>
      <c r="H105" s="125"/>
      <c r="I105" s="125"/>
      <c r="J105" s="125"/>
      <c r="K105" s="125"/>
      <c r="L105" s="125"/>
      <c r="M105" s="125"/>
      <c r="N105" s="125"/>
      <c r="O105" s="125"/>
      <c r="P105" s="125"/>
    </row>
    <row r="106" spans="1:16">
      <c r="A106" s="125"/>
      <c r="B106" s="125"/>
      <c r="C106" s="125"/>
      <c r="D106" s="125"/>
      <c r="E106" s="125"/>
      <c r="F106" s="125"/>
      <c r="G106" s="125"/>
      <c r="H106" s="125"/>
      <c r="I106" s="125"/>
      <c r="J106" s="125"/>
      <c r="K106" s="125"/>
      <c r="L106" s="125"/>
      <c r="M106" s="125"/>
      <c r="N106" s="125"/>
      <c r="O106" s="125"/>
      <c r="P106" s="125"/>
    </row>
    <row r="107" spans="1:16">
      <c r="A107" s="125"/>
      <c r="B107" s="125"/>
      <c r="C107" s="125"/>
      <c r="D107" s="125"/>
      <c r="E107" s="125"/>
      <c r="F107" s="125"/>
      <c r="G107" s="125"/>
      <c r="H107" s="125"/>
      <c r="I107" s="125"/>
      <c r="J107" s="125"/>
      <c r="K107" s="125"/>
      <c r="L107" s="125"/>
      <c r="M107" s="125"/>
      <c r="N107" s="125"/>
      <c r="O107" s="125"/>
      <c r="P107" s="125"/>
    </row>
    <row r="108" spans="1:16">
      <c r="A108" s="125"/>
      <c r="B108" s="125"/>
      <c r="C108" s="125"/>
      <c r="D108" s="125"/>
      <c r="E108" s="125"/>
      <c r="F108" s="125"/>
      <c r="G108" s="125"/>
      <c r="H108" s="125"/>
      <c r="I108" s="125"/>
      <c r="J108" s="125"/>
      <c r="K108" s="125"/>
      <c r="L108" s="125"/>
      <c r="M108" s="125"/>
      <c r="N108" s="125"/>
      <c r="O108" s="125"/>
      <c r="P108" s="125"/>
    </row>
    <row r="109" spans="1:16">
      <c r="A109" s="125"/>
      <c r="B109" s="125"/>
      <c r="C109" s="125"/>
      <c r="D109" s="125"/>
      <c r="E109" s="125"/>
      <c r="F109" s="125"/>
      <c r="G109" s="125"/>
      <c r="H109" s="125"/>
      <c r="I109" s="125"/>
      <c r="J109" s="125"/>
      <c r="K109" s="125"/>
      <c r="L109" s="125"/>
      <c r="M109" s="125"/>
      <c r="N109" s="125"/>
      <c r="O109" s="125"/>
      <c r="P109" s="125"/>
    </row>
    <row r="110" spans="1:16">
      <c r="A110" s="125"/>
      <c r="B110" s="125"/>
      <c r="C110" s="125"/>
      <c r="D110" s="125"/>
      <c r="E110" s="125"/>
      <c r="F110" s="125"/>
      <c r="G110" s="125"/>
      <c r="H110" s="125"/>
      <c r="I110" s="125"/>
      <c r="J110" s="125"/>
      <c r="K110" s="125"/>
      <c r="L110" s="125"/>
      <c r="M110" s="125"/>
      <c r="N110" s="125"/>
      <c r="O110" s="125"/>
      <c r="P110" s="125"/>
    </row>
    <row r="111" spans="1:16">
      <c r="A111" s="125"/>
      <c r="B111" s="125"/>
      <c r="C111" s="125"/>
      <c r="D111" s="125"/>
      <c r="E111" s="125"/>
      <c r="F111" s="125"/>
      <c r="G111" s="125"/>
      <c r="H111" s="125"/>
      <c r="I111" s="125"/>
      <c r="J111" s="125"/>
      <c r="K111" s="125"/>
      <c r="L111" s="125"/>
      <c r="M111" s="125"/>
      <c r="N111" s="125"/>
      <c r="O111" s="125"/>
      <c r="P111" s="125"/>
    </row>
    <row r="112" spans="1:16">
      <c r="A112" s="125"/>
      <c r="B112" s="125"/>
      <c r="C112" s="125"/>
      <c r="D112" s="125"/>
      <c r="E112" s="125"/>
      <c r="F112" s="125"/>
      <c r="G112" s="125"/>
      <c r="H112" s="125"/>
      <c r="I112" s="125"/>
      <c r="J112" s="125"/>
      <c r="K112" s="125"/>
      <c r="L112" s="125"/>
      <c r="M112" s="125"/>
      <c r="N112" s="125"/>
      <c r="O112" s="125"/>
      <c r="P112" s="125"/>
    </row>
    <row r="113" spans="1:16">
      <c r="A113" s="125"/>
      <c r="B113" s="125"/>
      <c r="C113" s="125"/>
      <c r="D113" s="125"/>
      <c r="E113" s="125"/>
      <c r="F113" s="125"/>
      <c r="G113" s="125"/>
      <c r="H113" s="125"/>
      <c r="I113" s="125"/>
      <c r="J113" s="125"/>
      <c r="K113" s="125"/>
      <c r="L113" s="125"/>
      <c r="M113" s="125"/>
      <c r="N113" s="125"/>
      <c r="O113" s="125"/>
      <c r="P113" s="125"/>
    </row>
    <row r="114" spans="1:16">
      <c r="A114" s="125"/>
      <c r="B114" s="125"/>
      <c r="C114" s="125"/>
      <c r="D114" s="125"/>
      <c r="E114" s="125"/>
      <c r="F114" s="125"/>
      <c r="G114" s="125"/>
      <c r="H114" s="125"/>
      <c r="I114" s="125"/>
      <c r="J114" s="125"/>
      <c r="K114" s="125"/>
      <c r="L114" s="125"/>
      <c r="M114" s="125"/>
      <c r="N114" s="125"/>
      <c r="O114" s="125"/>
      <c r="P114" s="125"/>
    </row>
    <row r="115" spans="1:16">
      <c r="A115" s="125"/>
      <c r="B115" s="125"/>
      <c r="C115" s="125"/>
      <c r="D115" s="125"/>
      <c r="E115" s="125"/>
      <c r="F115" s="125"/>
      <c r="G115" s="125"/>
      <c r="H115" s="125"/>
      <c r="I115" s="125"/>
      <c r="J115" s="125"/>
      <c r="K115" s="125"/>
      <c r="L115" s="125"/>
      <c r="M115" s="125"/>
      <c r="N115" s="125"/>
      <c r="O115" s="125"/>
      <c r="P115" s="125"/>
    </row>
    <row r="116" spans="1:16">
      <c r="A116" s="125"/>
      <c r="B116" s="125"/>
      <c r="C116" s="125"/>
      <c r="D116" s="125"/>
      <c r="E116" s="125"/>
      <c r="F116" s="125"/>
      <c r="G116" s="125"/>
      <c r="H116" s="125"/>
      <c r="I116" s="125"/>
      <c r="J116" s="125"/>
      <c r="K116" s="125"/>
      <c r="L116" s="125"/>
      <c r="M116" s="125"/>
      <c r="N116" s="125"/>
      <c r="O116" s="125"/>
      <c r="P116" s="125"/>
    </row>
    <row r="117" spans="1:16">
      <c r="A117" s="125"/>
      <c r="B117" s="125"/>
      <c r="C117" s="125"/>
      <c r="D117" s="125"/>
      <c r="E117" s="125"/>
      <c r="F117" s="125"/>
      <c r="G117" s="125"/>
      <c r="H117" s="125"/>
      <c r="I117" s="125"/>
      <c r="J117" s="125"/>
      <c r="K117" s="125"/>
      <c r="L117" s="125"/>
      <c r="M117" s="125"/>
      <c r="N117" s="125"/>
      <c r="O117" s="125"/>
      <c r="P117" s="125"/>
    </row>
    <row r="118" spans="1:16">
      <c r="A118" s="125"/>
      <c r="B118" s="125"/>
      <c r="C118" s="125"/>
      <c r="D118" s="125"/>
      <c r="E118" s="125"/>
      <c r="F118" s="125"/>
      <c r="G118" s="125"/>
      <c r="H118" s="125"/>
      <c r="I118" s="125"/>
      <c r="J118" s="125"/>
      <c r="K118" s="125"/>
      <c r="L118" s="125"/>
      <c r="M118" s="125"/>
      <c r="N118" s="125"/>
      <c r="O118" s="125"/>
      <c r="P118" s="125"/>
    </row>
    <row r="119" spans="1:16">
      <c r="A119" s="125"/>
      <c r="B119" s="125"/>
      <c r="C119" s="125"/>
      <c r="D119" s="125"/>
      <c r="E119" s="125"/>
      <c r="F119" s="125"/>
      <c r="G119" s="125"/>
      <c r="H119" s="125"/>
      <c r="I119" s="125"/>
      <c r="J119" s="125"/>
      <c r="K119" s="125"/>
      <c r="L119" s="125"/>
      <c r="M119" s="125"/>
      <c r="N119" s="125"/>
      <c r="O119" s="125"/>
      <c r="P119" s="125"/>
    </row>
    <row r="120" spans="1:16">
      <c r="A120" s="125"/>
      <c r="B120" s="125"/>
      <c r="C120" s="125"/>
      <c r="D120" s="125"/>
      <c r="E120" s="125"/>
      <c r="F120" s="125"/>
      <c r="G120" s="125"/>
      <c r="H120" s="125"/>
      <c r="I120" s="125"/>
      <c r="J120" s="125"/>
      <c r="K120" s="125"/>
      <c r="L120" s="125"/>
      <c r="M120" s="125"/>
      <c r="N120" s="125"/>
      <c r="O120" s="125"/>
      <c r="P120" s="125"/>
    </row>
    <row r="121" spans="1:16">
      <c r="A121" s="125"/>
      <c r="B121" s="125"/>
      <c r="C121" s="125"/>
      <c r="D121" s="125"/>
      <c r="E121" s="125"/>
      <c r="F121" s="125"/>
      <c r="G121" s="125"/>
      <c r="H121" s="125"/>
      <c r="I121" s="125"/>
      <c r="J121" s="125"/>
      <c r="K121" s="125"/>
      <c r="L121" s="125"/>
      <c r="M121" s="125"/>
      <c r="N121" s="125"/>
      <c r="O121" s="125"/>
      <c r="P121" s="125"/>
    </row>
    <row r="122" spans="1:16" ht="46.5" customHeight="1">
      <c r="A122" s="385" t="s">
        <v>904</v>
      </c>
      <c r="B122" s="386"/>
      <c r="C122" s="386"/>
      <c r="D122" s="386"/>
      <c r="E122" s="386"/>
      <c r="F122" s="386"/>
      <c r="G122" s="386"/>
      <c r="H122" s="386"/>
      <c r="I122" s="386"/>
      <c r="J122" s="386"/>
      <c r="K122" s="386"/>
      <c r="L122" s="386"/>
      <c r="M122" s="386"/>
      <c r="N122" s="386"/>
      <c r="O122" s="386"/>
      <c r="P122" s="386"/>
    </row>
    <row r="123" spans="1:16" ht="19.5" thickBot="1">
      <c r="A123" s="380" t="s">
        <v>895</v>
      </c>
      <c r="B123" s="387"/>
      <c r="C123" s="387"/>
      <c r="D123" s="387"/>
      <c r="E123" s="387"/>
      <c r="F123" s="387"/>
      <c r="G123" s="387"/>
      <c r="H123" s="387"/>
      <c r="I123" s="387"/>
      <c r="J123" s="387"/>
      <c r="K123" s="387"/>
      <c r="L123" s="387"/>
      <c r="M123" s="387"/>
      <c r="N123" s="387"/>
      <c r="O123" s="387"/>
      <c r="P123" s="387"/>
    </row>
    <row r="124" spans="1:16" ht="84.95" customHeight="1">
      <c r="A124" s="388" t="s">
        <v>81</v>
      </c>
      <c r="B124" s="389"/>
      <c r="C124" s="389"/>
      <c r="D124" s="389"/>
      <c r="E124" s="389"/>
      <c r="F124" s="389"/>
      <c r="G124" s="389"/>
      <c r="H124" s="389"/>
      <c r="I124" s="389"/>
      <c r="J124" s="389"/>
      <c r="K124" s="389"/>
      <c r="L124" s="389"/>
      <c r="M124" s="389"/>
      <c r="N124" s="389"/>
      <c r="O124" s="389"/>
      <c r="P124" s="390"/>
    </row>
    <row r="125" spans="1:16">
      <c r="A125" s="143"/>
      <c r="B125" s="144"/>
      <c r="C125" s="144"/>
      <c r="D125" s="144"/>
      <c r="E125" s="144"/>
      <c r="F125" s="144"/>
      <c r="G125" s="144"/>
      <c r="H125" s="144"/>
      <c r="I125" s="144"/>
      <c r="J125" s="144"/>
      <c r="K125" s="144"/>
      <c r="L125" s="144"/>
      <c r="M125" s="144"/>
      <c r="N125" s="144"/>
      <c r="O125" s="144"/>
      <c r="P125" s="145"/>
    </row>
    <row r="126" spans="1:16">
      <c r="A126" s="143"/>
      <c r="B126" s="144"/>
      <c r="C126" s="144"/>
      <c r="D126" s="144"/>
      <c r="E126" s="144"/>
      <c r="F126" s="144"/>
      <c r="G126" s="144"/>
      <c r="H126" s="144"/>
      <c r="I126" s="144" t="s">
        <v>364</v>
      </c>
      <c r="J126" s="144">
        <v>0.42857142857142855</v>
      </c>
      <c r="K126" s="144">
        <v>0.25700000000000001</v>
      </c>
      <c r="L126" s="144"/>
      <c r="M126" s="144"/>
      <c r="N126" s="144"/>
      <c r="O126" s="144"/>
      <c r="P126" s="145"/>
    </row>
    <row r="127" spans="1:16">
      <c r="A127" s="143"/>
      <c r="B127" s="144"/>
      <c r="C127" s="144"/>
      <c r="D127" s="144"/>
      <c r="E127" s="144"/>
      <c r="F127" s="144"/>
      <c r="G127" s="144"/>
      <c r="H127" s="144"/>
      <c r="I127" s="144" t="s">
        <v>365</v>
      </c>
      <c r="J127" s="144">
        <v>0.19642857142857142</v>
      </c>
      <c r="K127" s="144">
        <v>0.22</v>
      </c>
      <c r="L127" s="144"/>
      <c r="M127" s="144"/>
      <c r="N127" s="144"/>
      <c r="O127" s="144"/>
      <c r="P127" s="145"/>
    </row>
    <row r="128" spans="1:16">
      <c r="A128" s="143"/>
      <c r="B128" s="144"/>
      <c r="C128" s="144"/>
      <c r="D128" s="144"/>
      <c r="E128" s="144"/>
      <c r="F128" s="144"/>
      <c r="G128" s="144"/>
      <c r="H128" s="144"/>
      <c r="I128" s="144" t="s">
        <v>366</v>
      </c>
      <c r="J128" s="144">
        <v>0.125</v>
      </c>
      <c r="K128" s="144">
        <v>0.159</v>
      </c>
      <c r="L128" s="144"/>
      <c r="M128" s="144"/>
      <c r="N128" s="144"/>
      <c r="O128" s="144"/>
      <c r="P128" s="145"/>
    </row>
    <row r="129" spans="1:16">
      <c r="A129" s="143"/>
      <c r="B129" s="144"/>
      <c r="C129" s="144"/>
      <c r="D129" s="144"/>
      <c r="E129" s="144"/>
      <c r="F129" s="144"/>
      <c r="G129" s="144"/>
      <c r="H129" s="144"/>
      <c r="I129" s="144" t="s">
        <v>367</v>
      </c>
      <c r="J129" s="144">
        <v>0</v>
      </c>
      <c r="K129" s="144">
        <v>9.0999999999999998E-2</v>
      </c>
      <c r="L129" s="144"/>
      <c r="M129" s="144"/>
      <c r="N129" s="144"/>
      <c r="O129" s="144"/>
      <c r="P129" s="145"/>
    </row>
    <row r="130" spans="1:16">
      <c r="A130" s="143"/>
      <c r="B130" s="144"/>
      <c r="C130" s="144"/>
      <c r="D130" s="144"/>
      <c r="E130" s="144"/>
      <c r="F130" s="144"/>
      <c r="G130" s="144"/>
      <c r="H130" s="144"/>
      <c r="I130" s="144" t="s">
        <v>368</v>
      </c>
      <c r="J130" s="144">
        <v>5.3571428571428568E-2</v>
      </c>
      <c r="K130" s="144">
        <v>7.0999999999999994E-2</v>
      </c>
      <c r="L130" s="144"/>
      <c r="M130" s="144"/>
      <c r="N130" s="144"/>
      <c r="O130" s="144"/>
      <c r="P130" s="145"/>
    </row>
    <row r="131" spans="1:16">
      <c r="A131" s="143"/>
      <c r="B131" s="144"/>
      <c r="C131" s="144"/>
      <c r="D131" s="144"/>
      <c r="E131" s="144"/>
      <c r="F131" s="144"/>
      <c r="G131" s="144"/>
      <c r="H131" s="144"/>
      <c r="I131" s="144" t="s">
        <v>369</v>
      </c>
      <c r="J131" s="144">
        <v>1.7857142857142856E-2</v>
      </c>
      <c r="K131" s="144">
        <v>3.9E-2</v>
      </c>
      <c r="L131" s="144"/>
      <c r="M131" s="144"/>
      <c r="N131" s="144"/>
      <c r="O131" s="144"/>
      <c r="P131" s="145"/>
    </row>
    <row r="132" spans="1:16">
      <c r="A132" s="143"/>
      <c r="B132" s="144"/>
      <c r="C132" s="144"/>
      <c r="D132" s="144"/>
      <c r="E132" s="144"/>
      <c r="F132" s="144"/>
      <c r="G132" s="144"/>
      <c r="H132" s="144"/>
      <c r="I132" s="144" t="s">
        <v>370</v>
      </c>
      <c r="J132" s="144">
        <v>7.1428571428571425E-2</v>
      </c>
      <c r="K132" s="144">
        <v>3.9E-2</v>
      </c>
      <c r="L132" s="144"/>
      <c r="M132" s="144"/>
      <c r="N132" s="144"/>
      <c r="O132" s="144"/>
      <c r="P132" s="145"/>
    </row>
    <row r="133" spans="1:16">
      <c r="A133" s="143"/>
      <c r="B133" s="144"/>
      <c r="C133" s="144"/>
      <c r="D133" s="144"/>
      <c r="E133" s="144"/>
      <c r="F133" s="144"/>
      <c r="G133" s="144"/>
      <c r="H133" s="144"/>
      <c r="I133" s="144" t="s">
        <v>371</v>
      </c>
      <c r="J133" s="144">
        <v>3.5714285714285712E-2</v>
      </c>
      <c r="K133" s="144">
        <v>4.4999999999999998E-2</v>
      </c>
      <c r="L133" s="144"/>
      <c r="M133" s="144"/>
      <c r="N133" s="144"/>
      <c r="O133" s="144"/>
      <c r="P133" s="145"/>
    </row>
    <row r="134" spans="1:16">
      <c r="A134" s="143"/>
      <c r="B134" s="144"/>
      <c r="C134" s="144"/>
      <c r="D134" s="144"/>
      <c r="E134" s="144"/>
      <c r="F134" s="144"/>
      <c r="G134" s="144"/>
      <c r="H134" s="144"/>
      <c r="I134" s="144" t="s">
        <v>372</v>
      </c>
      <c r="J134" s="144">
        <v>5.3571428571428568E-2</v>
      </c>
      <c r="K134" s="144">
        <v>3.3000000000000002E-2</v>
      </c>
      <c r="L134" s="144"/>
      <c r="M134" s="144"/>
      <c r="N134" s="144"/>
      <c r="O134" s="144"/>
      <c r="P134" s="145"/>
    </row>
    <row r="135" spans="1:16">
      <c r="A135" s="143"/>
      <c r="B135" s="144"/>
      <c r="C135" s="144"/>
      <c r="D135" s="144"/>
      <c r="E135" s="144"/>
      <c r="F135" s="144"/>
      <c r="G135" s="144"/>
      <c r="H135" s="144"/>
      <c r="I135" s="144" t="s">
        <v>373</v>
      </c>
      <c r="J135" s="144">
        <v>0</v>
      </c>
      <c r="K135" s="144">
        <v>2.3E-2</v>
      </c>
      <c r="L135" s="144"/>
      <c r="M135" s="144"/>
      <c r="N135" s="144"/>
      <c r="O135" s="144"/>
      <c r="P135" s="145"/>
    </row>
    <row r="136" spans="1:16">
      <c r="A136" s="143"/>
      <c r="B136" s="144"/>
      <c r="C136" s="144"/>
      <c r="D136" s="144"/>
      <c r="E136" s="144"/>
      <c r="F136" s="144"/>
      <c r="G136" s="144"/>
      <c r="H136" s="144"/>
      <c r="I136" s="144" t="s">
        <v>905</v>
      </c>
      <c r="J136" s="144">
        <v>1.7857142857142856E-2</v>
      </c>
      <c r="K136" s="144">
        <v>2.1000000000000001E-2</v>
      </c>
      <c r="L136" s="144"/>
      <c r="M136" s="144"/>
      <c r="N136" s="144"/>
      <c r="O136" s="144"/>
      <c r="P136" s="145"/>
    </row>
    <row r="137" spans="1:16">
      <c r="A137" s="143"/>
      <c r="B137" s="144"/>
      <c r="C137" s="144"/>
      <c r="D137" s="144"/>
      <c r="E137" s="144"/>
      <c r="F137" s="144"/>
      <c r="G137" s="144"/>
      <c r="H137" s="144"/>
      <c r="I137" s="144" t="s">
        <v>906</v>
      </c>
      <c r="J137" s="144">
        <v>0</v>
      </c>
      <c r="K137" s="144">
        <v>1E-3</v>
      </c>
      <c r="L137" s="144"/>
      <c r="M137" s="144"/>
      <c r="N137" s="144"/>
      <c r="O137" s="144"/>
      <c r="P137" s="145"/>
    </row>
    <row r="138" spans="1:16">
      <c r="A138" s="143"/>
      <c r="B138" s="144"/>
      <c r="C138" s="144"/>
      <c r="D138" s="144"/>
      <c r="E138" s="144"/>
      <c r="F138" s="144"/>
      <c r="G138" s="144"/>
      <c r="H138" s="144"/>
      <c r="I138" s="144"/>
      <c r="J138" s="144"/>
      <c r="K138" s="144"/>
      <c r="L138" s="144"/>
      <c r="M138" s="144"/>
      <c r="N138" s="144"/>
      <c r="O138" s="144"/>
      <c r="P138" s="145"/>
    </row>
    <row r="139" spans="1:16">
      <c r="A139" s="143"/>
      <c r="B139" s="144"/>
      <c r="C139" s="144"/>
      <c r="D139" s="144"/>
      <c r="E139" s="144"/>
      <c r="F139" s="144"/>
      <c r="G139" s="144"/>
      <c r="H139" s="144"/>
      <c r="I139" s="144"/>
      <c r="J139" s="144"/>
      <c r="K139" s="144"/>
      <c r="L139" s="144"/>
      <c r="M139" s="144"/>
      <c r="N139" s="144"/>
      <c r="O139" s="144"/>
      <c r="P139" s="145"/>
    </row>
    <row r="140" spans="1:16">
      <c r="A140" s="143"/>
      <c r="B140" s="144"/>
      <c r="C140" s="144"/>
      <c r="D140" s="144"/>
      <c r="E140" s="144"/>
      <c r="F140" s="144"/>
      <c r="G140" s="144"/>
      <c r="H140" s="144"/>
      <c r="I140" s="144"/>
      <c r="J140" s="144"/>
      <c r="K140" s="144"/>
      <c r="L140" s="144"/>
      <c r="M140" s="144"/>
      <c r="N140" s="144"/>
      <c r="O140" s="144"/>
      <c r="P140" s="145"/>
    </row>
    <row r="141" spans="1:16">
      <c r="A141" s="143"/>
      <c r="B141" s="144"/>
      <c r="C141" s="144"/>
      <c r="D141" s="144"/>
      <c r="E141" s="144"/>
      <c r="F141" s="144"/>
      <c r="G141" s="144"/>
      <c r="H141" s="144"/>
      <c r="I141" s="144"/>
      <c r="J141" s="144"/>
      <c r="K141" s="144"/>
      <c r="L141" s="144"/>
      <c r="M141" s="144"/>
      <c r="N141" s="144"/>
      <c r="O141" s="144"/>
      <c r="P141" s="145"/>
    </row>
    <row r="142" spans="1:16">
      <c r="A142" s="143"/>
      <c r="B142" s="144"/>
      <c r="C142" s="144"/>
      <c r="D142" s="144"/>
      <c r="E142" s="144"/>
      <c r="F142" s="144"/>
      <c r="G142" s="144"/>
      <c r="H142" s="144"/>
      <c r="I142" s="144"/>
      <c r="J142" s="144"/>
      <c r="K142" s="144"/>
      <c r="L142" s="144"/>
      <c r="M142" s="144"/>
      <c r="N142" s="144"/>
      <c r="O142" s="144"/>
      <c r="P142" s="145"/>
    </row>
    <row r="143" spans="1:16">
      <c r="A143" s="143"/>
      <c r="B143" s="144"/>
      <c r="C143" s="144"/>
      <c r="D143" s="144"/>
      <c r="E143" s="144"/>
      <c r="F143" s="144"/>
      <c r="G143" s="144"/>
      <c r="H143" s="144"/>
      <c r="I143" s="144"/>
      <c r="J143" s="144"/>
      <c r="K143" s="144"/>
      <c r="L143" s="144"/>
      <c r="M143" s="144"/>
      <c r="N143" s="144"/>
      <c r="O143" s="144"/>
      <c r="P143" s="145"/>
    </row>
    <row r="144" spans="1:16">
      <c r="A144" s="143"/>
      <c r="B144" s="144"/>
      <c r="C144" s="144"/>
      <c r="D144" s="144"/>
      <c r="E144" s="144"/>
      <c r="F144" s="144"/>
      <c r="G144" s="144"/>
      <c r="H144" s="144"/>
      <c r="I144" s="144"/>
      <c r="J144" s="144"/>
      <c r="K144" s="144"/>
      <c r="L144" s="144"/>
      <c r="M144" s="144"/>
      <c r="N144" s="144"/>
      <c r="O144" s="144"/>
      <c r="P144" s="145"/>
    </row>
    <row r="145" spans="1:16" ht="15.75" thickBot="1">
      <c r="A145" s="147"/>
      <c r="B145" s="148"/>
      <c r="C145" s="148"/>
      <c r="D145" s="148"/>
      <c r="E145" s="148"/>
      <c r="F145" s="148"/>
      <c r="G145" s="148"/>
      <c r="H145" s="148"/>
      <c r="I145" s="148"/>
      <c r="J145" s="148"/>
      <c r="K145" s="148"/>
      <c r="L145" s="148"/>
      <c r="M145" s="148"/>
      <c r="N145" s="148"/>
      <c r="O145" s="148"/>
      <c r="P145" s="149"/>
    </row>
    <row r="146" spans="1:16" ht="46.5" customHeight="1">
      <c r="A146" s="391" t="s">
        <v>907</v>
      </c>
      <c r="B146" s="392"/>
      <c r="C146" s="392"/>
      <c r="D146" s="392"/>
      <c r="E146" s="392"/>
      <c r="F146" s="392"/>
      <c r="G146" s="392"/>
      <c r="H146" s="392"/>
      <c r="I146" s="392"/>
      <c r="J146" s="392"/>
      <c r="K146" s="392"/>
      <c r="L146" s="392"/>
      <c r="M146" s="392"/>
      <c r="N146" s="392"/>
      <c r="O146" s="392"/>
      <c r="P146" s="392"/>
    </row>
    <row r="147" spans="1:16" ht="18.75">
      <c r="A147" s="380" t="s">
        <v>895</v>
      </c>
      <c r="B147" s="188"/>
      <c r="C147" s="188"/>
      <c r="D147" s="188"/>
      <c r="E147" s="188"/>
      <c r="F147" s="188"/>
      <c r="G147" s="188"/>
      <c r="H147" s="188"/>
      <c r="I147" s="188"/>
      <c r="J147" s="188"/>
      <c r="K147" s="188"/>
      <c r="L147" s="188"/>
      <c r="M147" s="188"/>
      <c r="N147" s="188"/>
      <c r="O147" s="188"/>
      <c r="P147" s="188"/>
    </row>
    <row r="148" spans="1:16" ht="69.95" customHeight="1">
      <c r="A148" s="377" t="s">
        <v>89</v>
      </c>
      <c r="B148" s="377"/>
      <c r="C148" s="377"/>
      <c r="D148" s="377"/>
      <c r="E148" s="377"/>
      <c r="F148" s="377"/>
      <c r="G148" s="377"/>
      <c r="H148" s="377"/>
      <c r="I148" s="377"/>
      <c r="J148" s="377"/>
      <c r="K148" s="377"/>
      <c r="L148" s="377"/>
      <c r="M148" s="377"/>
      <c r="N148" s="377"/>
      <c r="O148" s="377"/>
      <c r="P148" s="377"/>
    </row>
    <row r="149" spans="1:16" ht="56.45" customHeight="1">
      <c r="A149" s="373" t="s">
        <v>908</v>
      </c>
      <c r="B149" s="374"/>
      <c r="C149" s="374"/>
      <c r="D149" s="374"/>
      <c r="E149" s="374"/>
      <c r="F149" s="374"/>
      <c r="G149" s="374"/>
      <c r="H149" s="374"/>
      <c r="I149" s="374"/>
      <c r="J149" s="374"/>
      <c r="K149" s="374"/>
      <c r="L149" s="374"/>
      <c r="M149" s="374"/>
      <c r="N149" s="374"/>
      <c r="O149" s="374"/>
      <c r="P149" s="374"/>
    </row>
    <row r="150" spans="1:16">
      <c r="A150" s="155"/>
      <c r="B150" s="155"/>
      <c r="C150" s="155"/>
      <c r="D150" s="155"/>
      <c r="E150" s="155"/>
      <c r="F150" s="155"/>
      <c r="G150" s="155"/>
      <c r="H150" s="155"/>
      <c r="I150" s="155"/>
      <c r="J150" s="155"/>
      <c r="K150" s="155"/>
      <c r="L150" s="155"/>
      <c r="M150" s="155"/>
      <c r="N150" s="155"/>
      <c r="O150" s="155"/>
      <c r="P150" s="155"/>
    </row>
    <row r="151" spans="1:16">
      <c r="A151" s="156"/>
      <c r="B151" s="125"/>
      <c r="C151" s="125"/>
      <c r="D151" s="125"/>
      <c r="E151" s="125"/>
      <c r="F151" s="125"/>
      <c r="G151" s="125"/>
      <c r="H151" s="125"/>
      <c r="I151" s="125"/>
      <c r="J151" s="125"/>
      <c r="K151" s="125"/>
      <c r="L151" s="125"/>
      <c r="M151" s="125"/>
      <c r="N151" s="125"/>
      <c r="O151" s="125"/>
      <c r="P151" s="125"/>
    </row>
    <row r="152" spans="1:16">
      <c r="A152" s="125"/>
      <c r="B152" s="125"/>
      <c r="C152" s="125"/>
      <c r="D152" s="125"/>
      <c r="E152" s="125"/>
      <c r="F152" s="125"/>
      <c r="G152" s="125"/>
      <c r="H152" s="125"/>
      <c r="I152" s="125"/>
      <c r="J152" s="125"/>
      <c r="K152" s="125"/>
      <c r="L152" s="125"/>
      <c r="M152" s="125"/>
      <c r="N152" s="125"/>
      <c r="O152" s="125"/>
      <c r="P152" s="125"/>
    </row>
    <row r="153" spans="1:16">
      <c r="A153" s="125"/>
      <c r="B153" s="125"/>
      <c r="C153" s="125"/>
      <c r="D153" s="125"/>
      <c r="E153" s="125"/>
      <c r="F153" s="125"/>
      <c r="G153" s="125"/>
      <c r="H153" s="125"/>
      <c r="I153" s="125" t="s">
        <v>391</v>
      </c>
      <c r="J153" s="125">
        <v>0.108</v>
      </c>
      <c r="K153" s="125">
        <v>0.19047619047619047</v>
      </c>
      <c r="L153" s="125"/>
      <c r="M153" s="125"/>
      <c r="N153" s="125"/>
      <c r="O153" s="125"/>
      <c r="P153" s="125"/>
    </row>
    <row r="154" spans="1:16">
      <c r="A154" s="125"/>
      <c r="B154" s="125"/>
      <c r="C154" s="125"/>
      <c r="D154" s="125"/>
      <c r="E154" s="125"/>
      <c r="F154" s="125"/>
      <c r="G154" s="125"/>
      <c r="H154" s="125"/>
      <c r="I154" s="125" t="s">
        <v>381</v>
      </c>
      <c r="J154" s="125">
        <v>0.40400000000000003</v>
      </c>
      <c r="K154" s="125">
        <v>9.5238095238095233E-2</v>
      </c>
      <c r="L154" s="125"/>
      <c r="M154" s="125"/>
      <c r="N154" s="125"/>
      <c r="O154" s="125"/>
      <c r="P154" s="125"/>
    </row>
    <row r="155" spans="1:16">
      <c r="A155" s="125"/>
      <c r="B155" s="125"/>
      <c r="C155" s="125"/>
      <c r="D155" s="125"/>
      <c r="E155" s="125"/>
      <c r="F155" s="125"/>
      <c r="G155" s="125"/>
      <c r="H155" s="125"/>
      <c r="I155" s="125" t="s">
        <v>380</v>
      </c>
      <c r="J155" s="125">
        <v>5.6000000000000001E-2</v>
      </c>
      <c r="K155" s="125">
        <v>4.7619047619047616E-2</v>
      </c>
      <c r="L155" s="125"/>
      <c r="M155" s="125"/>
      <c r="N155" s="125"/>
      <c r="O155" s="125"/>
      <c r="P155" s="125"/>
    </row>
    <row r="156" spans="1:16">
      <c r="A156" s="125"/>
      <c r="B156" s="125"/>
      <c r="C156" s="125"/>
      <c r="D156" s="125"/>
      <c r="E156" s="125"/>
      <c r="F156" s="125"/>
      <c r="G156" s="125"/>
      <c r="H156" s="125"/>
      <c r="I156" s="125" t="s">
        <v>382</v>
      </c>
      <c r="J156" s="125">
        <v>0.28999999999999998</v>
      </c>
      <c r="K156" s="125">
        <v>0.42857142857142855</v>
      </c>
      <c r="L156" s="125"/>
      <c r="M156" s="125"/>
      <c r="N156" s="125"/>
      <c r="O156" s="125"/>
      <c r="P156" s="125"/>
    </row>
    <row r="157" spans="1:16">
      <c r="A157" s="125"/>
      <c r="B157" s="125"/>
      <c r="C157" s="125"/>
      <c r="D157" s="125"/>
      <c r="E157" s="125"/>
      <c r="F157" s="125"/>
      <c r="G157" s="125"/>
      <c r="H157" s="125"/>
      <c r="I157" s="125" t="s">
        <v>909</v>
      </c>
      <c r="J157" s="125">
        <v>0.13300000000000001</v>
      </c>
      <c r="K157" s="125">
        <v>0.23809523809523808</v>
      </c>
      <c r="L157" s="125"/>
      <c r="M157" s="125"/>
      <c r="N157" s="125"/>
      <c r="O157" s="125"/>
      <c r="P157" s="125"/>
    </row>
    <row r="158" spans="1:16">
      <c r="A158" s="125"/>
      <c r="B158" s="125"/>
      <c r="C158" s="125"/>
      <c r="D158" s="125"/>
      <c r="E158" s="125"/>
      <c r="F158" s="125"/>
      <c r="G158" s="125"/>
      <c r="H158" s="125"/>
      <c r="I158" s="125" t="s">
        <v>378</v>
      </c>
      <c r="J158" s="125">
        <v>0.01</v>
      </c>
      <c r="K158" s="125">
        <v>0</v>
      </c>
      <c r="L158" s="125"/>
      <c r="M158" s="125"/>
      <c r="N158" s="125"/>
      <c r="O158" s="125"/>
      <c r="P158" s="125"/>
    </row>
    <row r="159" spans="1:16">
      <c r="A159" s="125"/>
      <c r="B159" s="125"/>
      <c r="C159" s="125"/>
      <c r="D159" s="125"/>
      <c r="E159" s="125"/>
      <c r="F159" s="125"/>
      <c r="G159" s="125"/>
      <c r="H159" s="125"/>
      <c r="I159" s="125"/>
      <c r="J159" s="125"/>
      <c r="K159" s="125"/>
      <c r="L159" s="125"/>
      <c r="M159" s="125"/>
      <c r="N159" s="125"/>
      <c r="O159" s="125"/>
      <c r="P159" s="125"/>
    </row>
    <row r="160" spans="1:16">
      <c r="A160" s="125"/>
      <c r="B160" s="125"/>
      <c r="C160" s="125"/>
      <c r="D160" s="125"/>
      <c r="E160" s="125"/>
      <c r="F160" s="125"/>
      <c r="G160" s="125"/>
      <c r="H160" s="125"/>
      <c r="I160" s="125"/>
      <c r="J160" s="125"/>
      <c r="K160" s="125"/>
      <c r="L160" s="125"/>
      <c r="M160" s="125"/>
      <c r="N160" s="125"/>
      <c r="O160" s="125"/>
      <c r="P160" s="125"/>
    </row>
    <row r="161" spans="1:16">
      <c r="A161" s="125"/>
      <c r="B161" s="125"/>
      <c r="C161" s="125"/>
      <c r="D161" s="125"/>
      <c r="E161" s="125"/>
      <c r="F161" s="125"/>
      <c r="G161" s="125"/>
      <c r="H161" s="125"/>
      <c r="I161" s="125"/>
      <c r="J161" s="125"/>
      <c r="K161" s="125"/>
      <c r="L161" s="125"/>
      <c r="M161" s="125"/>
      <c r="N161" s="125"/>
      <c r="O161" s="125"/>
      <c r="P161" s="125"/>
    </row>
    <row r="162" spans="1:16">
      <c r="A162" s="125"/>
      <c r="B162" s="125"/>
      <c r="C162" s="125"/>
      <c r="D162" s="125"/>
      <c r="E162" s="125"/>
      <c r="F162" s="125"/>
      <c r="G162" s="125"/>
      <c r="H162" s="125"/>
      <c r="I162" s="125"/>
      <c r="J162" s="125"/>
      <c r="K162" s="125"/>
      <c r="L162" s="125"/>
      <c r="M162" s="125"/>
      <c r="N162" s="125"/>
      <c r="O162" s="125"/>
      <c r="P162" s="125"/>
    </row>
    <row r="163" spans="1:16">
      <c r="A163" s="125"/>
      <c r="B163" s="125"/>
      <c r="C163" s="125"/>
      <c r="D163" s="125"/>
      <c r="E163" s="125"/>
      <c r="F163" s="125"/>
      <c r="G163" s="125"/>
      <c r="H163" s="125"/>
      <c r="I163" s="125"/>
      <c r="J163" s="125"/>
      <c r="K163" s="125"/>
      <c r="L163" s="125"/>
      <c r="M163" s="125"/>
      <c r="N163" s="125"/>
      <c r="O163" s="125"/>
      <c r="P163" s="125"/>
    </row>
    <row r="164" spans="1:16">
      <c r="A164" s="125"/>
      <c r="B164" s="125"/>
      <c r="C164" s="125"/>
      <c r="D164" s="125"/>
      <c r="E164" s="125"/>
      <c r="F164" s="125"/>
      <c r="G164" s="125"/>
      <c r="H164" s="125"/>
      <c r="I164" s="125"/>
      <c r="J164" s="125"/>
      <c r="K164" s="125"/>
      <c r="L164" s="125"/>
      <c r="M164" s="125"/>
      <c r="N164" s="125"/>
      <c r="O164" s="125"/>
      <c r="P164" s="125"/>
    </row>
    <row r="165" spans="1:16">
      <c r="A165" s="125"/>
      <c r="B165" s="125"/>
      <c r="C165" s="125"/>
      <c r="D165" s="125"/>
      <c r="E165" s="125"/>
      <c r="F165" s="125"/>
      <c r="G165" s="125"/>
      <c r="H165" s="125"/>
      <c r="I165" s="125"/>
      <c r="J165" s="125"/>
      <c r="K165" s="125"/>
      <c r="L165" s="125"/>
      <c r="M165" s="125"/>
      <c r="N165" s="125"/>
      <c r="O165" s="125"/>
      <c r="P165" s="125"/>
    </row>
    <row r="166" spans="1:16">
      <c r="A166" s="125"/>
      <c r="B166" s="125"/>
      <c r="C166" s="125"/>
      <c r="D166" s="125"/>
      <c r="E166" s="125"/>
      <c r="F166" s="125"/>
      <c r="G166" s="125"/>
      <c r="H166" s="125"/>
      <c r="I166" s="125"/>
      <c r="J166" s="125"/>
      <c r="K166" s="125"/>
      <c r="L166" s="125"/>
      <c r="M166" s="125"/>
      <c r="N166" s="125"/>
      <c r="O166" s="125"/>
      <c r="P166" s="125"/>
    </row>
    <row r="167" spans="1:16">
      <c r="A167" s="125"/>
      <c r="B167" s="125"/>
      <c r="C167" s="125"/>
      <c r="D167" s="125"/>
      <c r="E167" s="125"/>
      <c r="F167" s="125"/>
      <c r="G167" s="125"/>
      <c r="H167" s="125"/>
      <c r="I167" s="125"/>
      <c r="J167" s="125"/>
      <c r="K167" s="125"/>
      <c r="L167" s="125"/>
      <c r="M167" s="125"/>
      <c r="N167" s="125"/>
      <c r="O167" s="125"/>
      <c r="P167" s="125"/>
    </row>
    <row r="168" spans="1:16">
      <c r="A168" s="125"/>
      <c r="B168" s="125"/>
      <c r="C168" s="125"/>
      <c r="D168" s="125"/>
      <c r="E168" s="125"/>
      <c r="F168" s="125"/>
      <c r="G168" s="125"/>
      <c r="H168" s="125"/>
      <c r="I168" s="125"/>
      <c r="J168" s="125"/>
      <c r="K168" s="125"/>
      <c r="L168" s="125"/>
      <c r="M168" s="125"/>
      <c r="N168" s="125"/>
      <c r="O168" s="125"/>
      <c r="P168" s="125"/>
    </row>
    <row r="169" spans="1:16">
      <c r="A169" s="125"/>
      <c r="B169" s="125"/>
      <c r="C169" s="125"/>
      <c r="D169" s="125"/>
      <c r="E169" s="125"/>
      <c r="F169" s="125"/>
      <c r="G169" s="125"/>
      <c r="H169" s="125"/>
      <c r="I169" s="125"/>
      <c r="J169" s="125"/>
      <c r="K169" s="125"/>
      <c r="L169" s="125"/>
      <c r="M169" s="125"/>
      <c r="N169" s="125"/>
      <c r="O169" s="125"/>
      <c r="P169" s="125"/>
    </row>
    <row r="170" spans="1:16">
      <c r="A170" s="125"/>
      <c r="B170" s="125"/>
      <c r="C170" s="125"/>
      <c r="D170" s="125"/>
      <c r="E170" s="125"/>
      <c r="F170" s="125"/>
      <c r="G170" s="125"/>
      <c r="H170" s="125"/>
      <c r="I170" s="125"/>
      <c r="J170" s="125"/>
      <c r="K170" s="125"/>
      <c r="L170" s="125"/>
      <c r="M170" s="125"/>
      <c r="N170" s="125"/>
      <c r="O170" s="125"/>
      <c r="P170" s="125"/>
    </row>
    <row r="171" spans="1:16">
      <c r="A171" s="125"/>
      <c r="B171" s="125"/>
      <c r="C171" s="125"/>
      <c r="D171" s="125"/>
      <c r="E171" s="125"/>
      <c r="F171" s="125"/>
      <c r="G171" s="125"/>
      <c r="H171" s="125"/>
      <c r="I171" s="125"/>
      <c r="J171" s="125"/>
      <c r="K171" s="125"/>
      <c r="L171" s="125"/>
      <c r="M171" s="125"/>
      <c r="N171" s="125"/>
      <c r="O171" s="125"/>
      <c r="P171" s="125"/>
    </row>
    <row r="172" spans="1:16" ht="144.94999999999999" customHeight="1">
      <c r="A172" s="377" t="s">
        <v>911</v>
      </c>
      <c r="B172" s="378"/>
      <c r="C172" s="378"/>
      <c r="D172" s="378"/>
      <c r="E172" s="378"/>
      <c r="F172" s="378"/>
      <c r="G172" s="378"/>
      <c r="H172" s="378"/>
      <c r="I172" s="378"/>
      <c r="J172" s="378"/>
      <c r="K172" s="378"/>
      <c r="L172" s="378"/>
      <c r="M172" s="378"/>
      <c r="N172" s="378"/>
      <c r="O172" s="378"/>
      <c r="P172" s="378"/>
    </row>
    <row r="173" spans="1:16" ht="39.950000000000003" customHeight="1">
      <c r="A173" s="375" t="s">
        <v>910</v>
      </c>
      <c r="B173" s="376"/>
      <c r="C173" s="376"/>
      <c r="D173" s="376"/>
      <c r="E173" s="376"/>
      <c r="F173" s="376"/>
      <c r="G173" s="376"/>
      <c r="H173" s="376"/>
      <c r="I173" s="376"/>
      <c r="J173" s="376"/>
      <c r="K173" s="376"/>
      <c r="L173" s="376"/>
      <c r="M173" s="376"/>
      <c r="N173" s="376"/>
      <c r="O173" s="376"/>
      <c r="P173" s="376"/>
    </row>
    <row r="174" spans="1:16" ht="46.5" customHeight="1">
      <c r="A174" s="379" t="s">
        <v>912</v>
      </c>
      <c r="B174" s="371"/>
      <c r="C174" s="371"/>
      <c r="D174" s="371"/>
      <c r="E174" s="371"/>
      <c r="F174" s="371"/>
      <c r="G174" s="371"/>
      <c r="H174" s="371"/>
      <c r="I174" s="371"/>
      <c r="J174" s="371"/>
      <c r="K174" s="371"/>
      <c r="L174" s="371"/>
      <c r="M174" s="371"/>
      <c r="N174" s="371"/>
      <c r="O174" s="371"/>
      <c r="P174" s="371"/>
    </row>
    <row r="175" spans="1:16" ht="18.75">
      <c r="A175" s="380" t="s">
        <v>895</v>
      </c>
      <c r="B175" s="188"/>
      <c r="C175" s="188"/>
      <c r="D175" s="188"/>
      <c r="E175" s="188"/>
      <c r="F175" s="188"/>
      <c r="G175" s="188"/>
      <c r="H175" s="188"/>
      <c r="I175" s="188"/>
      <c r="J175" s="188"/>
      <c r="K175" s="188"/>
      <c r="L175" s="188"/>
      <c r="M175" s="188"/>
      <c r="N175" s="188"/>
      <c r="O175" s="188"/>
      <c r="P175" s="188"/>
    </row>
    <row r="176" spans="1:16" ht="15" customHeight="1">
      <c r="A176" s="372"/>
      <c r="B176" s="372"/>
      <c r="C176" s="372"/>
      <c r="D176" s="372"/>
      <c r="E176" s="372"/>
      <c r="F176" s="372"/>
      <c r="G176" s="372"/>
      <c r="H176" s="372"/>
      <c r="I176" s="372"/>
      <c r="J176" s="372"/>
      <c r="K176" s="372"/>
      <c r="L176" s="372"/>
      <c r="M176" s="372"/>
      <c r="N176" s="372"/>
      <c r="O176" s="372"/>
      <c r="P176" s="372"/>
    </row>
    <row r="177" spans="1:16" ht="56.45" customHeight="1">
      <c r="A177" s="373" t="s">
        <v>913</v>
      </c>
      <c r="B177" s="374"/>
      <c r="C177" s="374"/>
      <c r="D177" s="374"/>
      <c r="E177" s="374"/>
      <c r="F177" s="374"/>
      <c r="G177" s="374"/>
      <c r="H177" s="374"/>
      <c r="I177" s="374"/>
      <c r="J177" s="374"/>
      <c r="K177" s="374"/>
      <c r="L177" s="374"/>
      <c r="M177" s="374"/>
      <c r="N177" s="374"/>
      <c r="O177" s="374"/>
      <c r="P177" s="374"/>
    </row>
    <row r="178" spans="1:16">
      <c r="A178" s="155"/>
      <c r="B178" s="155"/>
      <c r="C178" s="155"/>
      <c r="D178" s="155"/>
      <c r="E178" s="155"/>
      <c r="F178" s="155"/>
      <c r="G178" s="155"/>
      <c r="H178" s="155"/>
      <c r="I178" s="155"/>
      <c r="J178" s="155"/>
      <c r="K178" s="155"/>
      <c r="L178" s="155"/>
      <c r="M178" s="155"/>
      <c r="N178" s="155"/>
      <c r="O178" s="155"/>
      <c r="P178" s="155"/>
    </row>
    <row r="179" spans="1:16">
      <c r="A179" s="156"/>
      <c r="B179" s="125"/>
      <c r="C179" s="125"/>
      <c r="D179" s="125"/>
      <c r="E179" s="125"/>
      <c r="F179" s="125"/>
      <c r="G179" s="125"/>
      <c r="H179" s="125"/>
      <c r="I179" s="125"/>
      <c r="J179" s="125"/>
      <c r="K179" s="125"/>
      <c r="L179" s="125"/>
      <c r="M179" s="125"/>
      <c r="N179" s="125"/>
      <c r="O179" s="125"/>
      <c r="P179" s="125"/>
    </row>
    <row r="180" spans="1:16">
      <c r="A180" s="125"/>
      <c r="B180" s="125"/>
      <c r="C180" s="125"/>
      <c r="D180" s="125"/>
      <c r="E180" s="125"/>
      <c r="F180" s="125"/>
      <c r="G180" s="125"/>
      <c r="H180" s="125"/>
      <c r="I180" s="125"/>
      <c r="J180" s="125"/>
      <c r="K180" s="125"/>
      <c r="L180" s="125"/>
      <c r="M180" s="125"/>
      <c r="N180" s="125"/>
      <c r="O180" s="125"/>
      <c r="P180" s="125"/>
    </row>
    <row r="181" spans="1:16">
      <c r="A181" s="125"/>
      <c r="B181" s="125"/>
      <c r="C181" s="125"/>
      <c r="D181" s="125"/>
      <c r="E181" s="125"/>
      <c r="F181" s="125"/>
      <c r="G181" s="125"/>
      <c r="H181" s="125"/>
      <c r="I181" s="125" t="s">
        <v>391</v>
      </c>
      <c r="J181" s="125">
        <v>0.05</v>
      </c>
      <c r="K181" s="125">
        <v>0</v>
      </c>
      <c r="L181" s="125"/>
      <c r="M181" s="125"/>
      <c r="N181" s="125"/>
      <c r="O181" s="125"/>
      <c r="P181" s="125"/>
    </row>
    <row r="182" spans="1:16">
      <c r="A182" s="125"/>
      <c r="B182" s="125"/>
      <c r="C182" s="125"/>
      <c r="D182" s="125"/>
      <c r="E182" s="125"/>
      <c r="F182" s="125"/>
      <c r="G182" s="125"/>
      <c r="H182" s="125"/>
      <c r="I182" s="125" t="s">
        <v>916</v>
      </c>
      <c r="J182" s="125">
        <v>9.1999999999999998E-2</v>
      </c>
      <c r="K182" s="125">
        <v>0.22222222222222221</v>
      </c>
      <c r="L182" s="125"/>
      <c r="M182" s="125"/>
      <c r="N182" s="125"/>
      <c r="O182" s="125"/>
      <c r="P182" s="125"/>
    </row>
    <row r="183" spans="1:16">
      <c r="A183" s="125"/>
      <c r="B183" s="125"/>
      <c r="C183" s="125"/>
      <c r="D183" s="125"/>
      <c r="E183" s="125"/>
      <c r="F183" s="125"/>
      <c r="G183" s="125"/>
      <c r="H183" s="125"/>
      <c r="I183" s="125" t="s">
        <v>917</v>
      </c>
      <c r="J183" s="125">
        <v>1.2E-2</v>
      </c>
      <c r="K183" s="125">
        <v>0</v>
      </c>
      <c r="L183" s="125"/>
      <c r="M183" s="125"/>
      <c r="N183" s="125"/>
      <c r="O183" s="125"/>
      <c r="P183" s="125"/>
    </row>
    <row r="184" spans="1:16">
      <c r="A184" s="125"/>
      <c r="B184" s="125"/>
      <c r="C184" s="125"/>
      <c r="D184" s="125"/>
      <c r="E184" s="125"/>
      <c r="F184" s="125"/>
      <c r="G184" s="125"/>
      <c r="H184" s="125"/>
      <c r="I184" s="125" t="s">
        <v>915</v>
      </c>
      <c r="J184" s="125">
        <v>0.56499999999999995</v>
      </c>
      <c r="K184" s="125">
        <v>0.77777777777777779</v>
      </c>
      <c r="L184" s="125"/>
      <c r="M184" s="125"/>
      <c r="N184" s="125"/>
      <c r="O184" s="125"/>
      <c r="P184" s="125"/>
    </row>
    <row r="185" spans="1:16">
      <c r="A185" s="125"/>
      <c r="B185" s="125"/>
      <c r="C185" s="125"/>
      <c r="D185" s="125"/>
      <c r="E185" s="125"/>
      <c r="F185" s="125"/>
      <c r="G185" s="125"/>
      <c r="H185" s="125"/>
      <c r="I185" s="125" t="s">
        <v>918</v>
      </c>
      <c r="J185" s="125">
        <v>7.1999999999999995E-2</v>
      </c>
      <c r="K185" s="125">
        <v>0</v>
      </c>
      <c r="L185" s="125"/>
      <c r="M185" s="125"/>
      <c r="N185" s="125"/>
      <c r="O185" s="125"/>
      <c r="P185" s="125"/>
    </row>
    <row r="186" spans="1:16">
      <c r="A186" s="125"/>
      <c r="B186" s="125"/>
      <c r="C186" s="125"/>
      <c r="D186" s="125"/>
      <c r="E186" s="125"/>
      <c r="F186" s="125"/>
      <c r="G186" s="125"/>
      <c r="H186" s="125"/>
      <c r="I186" s="125" t="s">
        <v>914</v>
      </c>
      <c r="J186" s="125">
        <v>0.20899999999999999</v>
      </c>
      <c r="K186" s="125">
        <v>0</v>
      </c>
      <c r="L186" s="125"/>
      <c r="M186" s="125"/>
      <c r="N186" s="125"/>
      <c r="O186" s="125"/>
      <c r="P186" s="125"/>
    </row>
    <row r="187" spans="1:16">
      <c r="A187" s="125"/>
      <c r="B187" s="125"/>
      <c r="C187" s="125"/>
      <c r="D187" s="125"/>
      <c r="E187" s="125"/>
      <c r="F187" s="125"/>
      <c r="G187" s="125"/>
      <c r="H187" s="125"/>
      <c r="I187" s="125"/>
      <c r="J187" s="125"/>
      <c r="K187" s="125"/>
      <c r="L187" s="125"/>
      <c r="M187" s="125"/>
      <c r="N187" s="125"/>
      <c r="O187" s="125"/>
      <c r="P187" s="125"/>
    </row>
    <row r="188" spans="1:16">
      <c r="A188" s="125"/>
      <c r="B188" s="125"/>
      <c r="C188" s="125"/>
      <c r="D188" s="125"/>
      <c r="E188" s="125"/>
      <c r="F188" s="125"/>
      <c r="G188" s="125"/>
      <c r="H188" s="125"/>
      <c r="I188" s="125"/>
      <c r="J188" s="125"/>
      <c r="K188" s="125"/>
      <c r="L188" s="125"/>
      <c r="M188" s="125"/>
      <c r="N188" s="125"/>
      <c r="O188" s="125"/>
      <c r="P188" s="125"/>
    </row>
    <row r="189" spans="1:16">
      <c r="A189" s="125"/>
      <c r="B189" s="125"/>
      <c r="C189" s="125"/>
      <c r="D189" s="125"/>
      <c r="E189" s="125"/>
      <c r="F189" s="125"/>
      <c r="G189" s="125"/>
      <c r="H189" s="125"/>
      <c r="I189" s="125"/>
      <c r="J189" s="125"/>
      <c r="K189" s="125"/>
      <c r="L189" s="125"/>
      <c r="M189" s="125"/>
      <c r="N189" s="125"/>
      <c r="O189" s="125"/>
      <c r="P189" s="125"/>
    </row>
    <row r="190" spans="1:16">
      <c r="A190" s="125"/>
      <c r="B190" s="125"/>
      <c r="C190" s="125"/>
      <c r="D190" s="125"/>
      <c r="E190" s="125"/>
      <c r="F190" s="125"/>
      <c r="G190" s="125"/>
      <c r="H190" s="125"/>
      <c r="I190" s="125"/>
      <c r="J190" s="125"/>
      <c r="K190" s="125"/>
      <c r="L190" s="125"/>
      <c r="M190" s="125"/>
      <c r="N190" s="125"/>
      <c r="O190" s="125"/>
      <c r="P190" s="125"/>
    </row>
    <row r="191" spans="1:16">
      <c r="A191" s="125"/>
      <c r="B191" s="125"/>
      <c r="C191" s="125"/>
      <c r="D191" s="125"/>
      <c r="E191" s="125"/>
      <c r="F191" s="125"/>
      <c r="G191" s="125"/>
      <c r="H191" s="125"/>
      <c r="I191" s="125"/>
      <c r="J191" s="125"/>
      <c r="K191" s="125"/>
      <c r="L191" s="125"/>
      <c r="M191" s="125"/>
      <c r="N191" s="125"/>
      <c r="O191" s="125"/>
      <c r="P191" s="125"/>
    </row>
    <row r="192" spans="1:16">
      <c r="A192" s="125"/>
      <c r="B192" s="125"/>
      <c r="C192" s="125"/>
      <c r="D192" s="125"/>
      <c r="E192" s="125"/>
      <c r="F192" s="125"/>
      <c r="G192" s="125"/>
      <c r="H192" s="125"/>
      <c r="I192" s="125"/>
      <c r="J192" s="125"/>
      <c r="K192" s="125"/>
      <c r="L192" s="125"/>
      <c r="M192" s="125"/>
      <c r="N192" s="125"/>
      <c r="O192" s="125"/>
      <c r="P192" s="125"/>
    </row>
    <row r="193" spans="1:16">
      <c r="A193" s="125"/>
      <c r="B193" s="125"/>
      <c r="C193" s="125"/>
      <c r="D193" s="125"/>
      <c r="E193" s="125"/>
      <c r="F193" s="125"/>
      <c r="G193" s="125"/>
      <c r="H193" s="125"/>
      <c r="I193" s="125"/>
      <c r="J193" s="125"/>
      <c r="K193" s="125"/>
      <c r="L193" s="125"/>
      <c r="M193" s="125"/>
      <c r="N193" s="125"/>
      <c r="O193" s="125"/>
      <c r="P193" s="125"/>
    </row>
    <row r="194" spans="1:16">
      <c r="A194" s="125"/>
      <c r="B194" s="125"/>
      <c r="C194" s="125"/>
      <c r="D194" s="125"/>
      <c r="E194" s="125"/>
      <c r="F194" s="125"/>
      <c r="G194" s="125"/>
      <c r="H194" s="125"/>
      <c r="I194" s="125"/>
      <c r="J194" s="125"/>
      <c r="K194" s="125"/>
      <c r="L194" s="125"/>
      <c r="M194" s="125"/>
      <c r="N194" s="125"/>
      <c r="O194" s="125"/>
      <c r="P194" s="125"/>
    </row>
    <row r="195" spans="1:16">
      <c r="A195" s="125"/>
      <c r="B195" s="125"/>
      <c r="C195" s="125"/>
      <c r="D195" s="125"/>
      <c r="E195" s="125"/>
      <c r="F195" s="125"/>
      <c r="G195" s="125"/>
      <c r="H195" s="125"/>
      <c r="I195" s="125"/>
      <c r="J195" s="125"/>
      <c r="K195" s="125"/>
      <c r="L195" s="125"/>
      <c r="M195" s="125"/>
      <c r="N195" s="125"/>
      <c r="O195" s="125"/>
      <c r="P195" s="125"/>
    </row>
    <row r="196" spans="1:16">
      <c r="A196" s="125"/>
      <c r="B196" s="125"/>
      <c r="C196" s="125"/>
      <c r="D196" s="125"/>
      <c r="E196" s="125"/>
      <c r="F196" s="125"/>
      <c r="G196" s="125"/>
      <c r="H196" s="125"/>
      <c r="I196" s="125"/>
      <c r="J196" s="125"/>
      <c r="K196" s="125"/>
      <c r="L196" s="125"/>
      <c r="M196" s="125"/>
      <c r="N196" s="125"/>
      <c r="O196" s="125"/>
      <c r="P196" s="125"/>
    </row>
    <row r="197" spans="1:16">
      <c r="A197" s="125"/>
      <c r="B197" s="125"/>
      <c r="C197" s="125"/>
      <c r="D197" s="125"/>
      <c r="E197" s="125"/>
      <c r="F197" s="125"/>
      <c r="G197" s="125"/>
      <c r="H197" s="125"/>
      <c r="I197" s="125"/>
      <c r="J197" s="125"/>
      <c r="K197" s="125"/>
      <c r="L197" s="125"/>
      <c r="M197" s="125"/>
      <c r="N197" s="125"/>
      <c r="O197" s="125"/>
      <c r="P197" s="125"/>
    </row>
    <row r="198" spans="1:16">
      <c r="A198" s="125"/>
      <c r="B198" s="125"/>
      <c r="C198" s="125"/>
      <c r="D198" s="125"/>
      <c r="E198" s="125"/>
      <c r="F198" s="125"/>
      <c r="G198" s="125"/>
      <c r="H198" s="125"/>
      <c r="I198" s="125"/>
      <c r="J198" s="125"/>
      <c r="K198" s="125"/>
      <c r="L198" s="125"/>
      <c r="M198" s="125"/>
      <c r="N198" s="125"/>
      <c r="O198" s="125"/>
      <c r="P198" s="125"/>
    </row>
    <row r="199" spans="1:16">
      <c r="A199" s="125"/>
      <c r="B199" s="125"/>
      <c r="C199" s="125"/>
      <c r="D199" s="125"/>
      <c r="E199" s="125"/>
      <c r="F199" s="125"/>
      <c r="G199" s="125"/>
      <c r="H199" s="125"/>
      <c r="I199" s="125"/>
      <c r="J199" s="125"/>
      <c r="K199" s="125"/>
      <c r="L199" s="125"/>
      <c r="M199" s="125"/>
      <c r="N199" s="125"/>
      <c r="O199" s="125"/>
      <c r="P199" s="125"/>
    </row>
    <row r="200" spans="1:16" ht="99.95" customHeight="1">
      <c r="A200" s="377" t="s">
        <v>919</v>
      </c>
      <c r="B200" s="378"/>
      <c r="C200" s="378"/>
      <c r="D200" s="378"/>
      <c r="E200" s="378"/>
      <c r="F200" s="378"/>
      <c r="G200" s="378"/>
      <c r="H200" s="378"/>
      <c r="I200" s="378"/>
      <c r="J200" s="378"/>
      <c r="K200" s="378"/>
      <c r="L200" s="378"/>
      <c r="M200" s="378"/>
      <c r="N200" s="378"/>
      <c r="O200" s="378"/>
      <c r="P200" s="378"/>
    </row>
    <row r="201" spans="1:16" ht="39.950000000000003" customHeight="1">
      <c r="A201" s="375" t="s">
        <v>910</v>
      </c>
      <c r="B201" s="376"/>
      <c r="C201" s="376"/>
      <c r="D201" s="376"/>
      <c r="E201" s="376"/>
      <c r="F201" s="376"/>
      <c r="G201" s="376"/>
      <c r="H201" s="376"/>
      <c r="I201" s="376"/>
      <c r="J201" s="376"/>
      <c r="K201" s="376"/>
      <c r="L201" s="376"/>
      <c r="M201" s="376"/>
      <c r="N201" s="376"/>
      <c r="O201" s="376"/>
      <c r="P201" s="376"/>
    </row>
    <row r="202" spans="1:16" ht="46.5" customHeight="1">
      <c r="A202" s="379" t="s">
        <v>920</v>
      </c>
      <c r="B202" s="371"/>
      <c r="C202" s="371"/>
      <c r="D202" s="371"/>
      <c r="E202" s="371"/>
      <c r="F202" s="371"/>
      <c r="G202" s="371"/>
      <c r="H202" s="371"/>
      <c r="I202" s="371"/>
      <c r="J202" s="371"/>
      <c r="K202" s="371"/>
      <c r="L202" s="371"/>
      <c r="M202" s="371"/>
      <c r="N202" s="371"/>
      <c r="O202" s="371"/>
      <c r="P202" s="371"/>
    </row>
    <row r="203" spans="1:16" ht="18.75">
      <c r="A203" s="380" t="s">
        <v>895</v>
      </c>
      <c r="B203" s="188"/>
      <c r="C203" s="188"/>
      <c r="D203" s="188"/>
      <c r="E203" s="188"/>
      <c r="F203" s="188"/>
      <c r="G203" s="188"/>
      <c r="H203" s="188"/>
      <c r="I203" s="188"/>
      <c r="J203" s="188"/>
      <c r="K203" s="188"/>
      <c r="L203" s="188"/>
      <c r="M203" s="188"/>
      <c r="N203" s="188"/>
      <c r="O203" s="188"/>
      <c r="P203" s="188"/>
    </row>
    <row r="204" spans="1:16" ht="129.94999999999999" customHeight="1">
      <c r="A204" s="377" t="s">
        <v>667</v>
      </c>
      <c r="B204" s="377"/>
      <c r="C204" s="377"/>
      <c r="D204" s="377"/>
      <c r="E204" s="377"/>
      <c r="F204" s="377"/>
      <c r="G204" s="377"/>
      <c r="H204" s="377"/>
      <c r="I204" s="377"/>
      <c r="J204" s="377"/>
      <c r="K204" s="377"/>
      <c r="L204" s="377"/>
      <c r="M204" s="377"/>
      <c r="N204" s="377"/>
      <c r="O204" s="377"/>
      <c r="P204" s="377"/>
    </row>
    <row r="205" spans="1:16">
      <c r="A205" s="125"/>
      <c r="B205" s="125"/>
      <c r="C205" s="125"/>
      <c r="D205" s="125"/>
      <c r="E205" s="125"/>
      <c r="F205" s="125"/>
      <c r="G205" s="125"/>
      <c r="H205" s="125"/>
      <c r="I205" s="125"/>
      <c r="J205" s="125"/>
      <c r="K205" s="125"/>
      <c r="L205" s="125"/>
      <c r="M205" s="125"/>
      <c r="N205" s="125"/>
      <c r="O205" s="125"/>
      <c r="P205" s="125"/>
    </row>
    <row r="206" spans="1:16">
      <c r="A206" s="125"/>
      <c r="B206" s="125"/>
      <c r="C206" s="125"/>
      <c r="D206" s="125"/>
      <c r="E206" s="125"/>
      <c r="F206" s="125"/>
      <c r="G206" s="125"/>
      <c r="H206" s="125"/>
      <c r="I206" s="125"/>
      <c r="J206" s="125"/>
      <c r="K206" s="125"/>
      <c r="L206" s="125"/>
      <c r="M206" s="125"/>
      <c r="N206" s="125"/>
      <c r="O206" s="125"/>
      <c r="P206" s="125"/>
    </row>
    <row r="207" spans="1:16">
      <c r="A207" s="125"/>
      <c r="B207" s="125"/>
      <c r="C207" s="125"/>
      <c r="D207" s="125"/>
      <c r="E207" s="125"/>
      <c r="F207" s="125"/>
      <c r="G207" s="125"/>
      <c r="H207" s="125"/>
      <c r="I207" s="125" t="s">
        <v>921</v>
      </c>
      <c r="J207" s="125">
        <v>9.4E-2</v>
      </c>
      <c r="K207" s="125">
        <v>5.3571428571428568E-2</v>
      </c>
      <c r="L207" s="125"/>
      <c r="M207" s="125"/>
      <c r="N207" s="125"/>
      <c r="O207" s="125"/>
      <c r="P207" s="125"/>
    </row>
    <row r="208" spans="1:16">
      <c r="A208" s="125"/>
      <c r="B208" s="125"/>
      <c r="C208" s="125"/>
      <c r="D208" s="125"/>
      <c r="E208" s="125"/>
      <c r="F208" s="125"/>
      <c r="G208" s="125"/>
      <c r="H208" s="125"/>
      <c r="I208" s="125" t="s">
        <v>922</v>
      </c>
      <c r="J208" s="125">
        <v>7.1999999999999995E-2</v>
      </c>
      <c r="K208" s="125">
        <v>7.1428571428571425E-2</v>
      </c>
      <c r="L208" s="125"/>
      <c r="M208" s="125"/>
      <c r="N208" s="125"/>
      <c r="O208" s="125"/>
      <c r="P208" s="125"/>
    </row>
    <row r="209" spans="1:16">
      <c r="A209" s="125"/>
      <c r="B209" s="125"/>
      <c r="C209" s="125"/>
      <c r="D209" s="125"/>
      <c r="E209" s="125"/>
      <c r="F209" s="125"/>
      <c r="G209" s="125"/>
      <c r="H209" s="125"/>
      <c r="I209" s="125" t="s">
        <v>923</v>
      </c>
      <c r="J209" s="125">
        <v>0.156</v>
      </c>
      <c r="K209" s="125">
        <v>0.17857142857142858</v>
      </c>
      <c r="L209" s="125"/>
      <c r="M209" s="125"/>
      <c r="N209" s="125"/>
      <c r="O209" s="125"/>
      <c r="P209" s="125"/>
    </row>
    <row r="210" spans="1:16">
      <c r="A210" s="125"/>
      <c r="B210" s="125"/>
      <c r="C210" s="125"/>
      <c r="D210" s="125"/>
      <c r="E210" s="125"/>
      <c r="F210" s="125"/>
      <c r="G210" s="125"/>
      <c r="H210" s="125"/>
      <c r="I210" s="125" t="s">
        <v>924</v>
      </c>
      <c r="J210" s="125">
        <v>0.36</v>
      </c>
      <c r="K210" s="125">
        <v>0.32142857142857145</v>
      </c>
      <c r="L210" s="125"/>
      <c r="M210" s="125"/>
      <c r="N210" s="125"/>
      <c r="O210" s="125"/>
      <c r="P210" s="125"/>
    </row>
    <row r="211" spans="1:16">
      <c r="A211" s="125"/>
      <c r="B211" s="125"/>
      <c r="C211" s="125"/>
      <c r="D211" s="125"/>
      <c r="E211" s="125"/>
      <c r="F211" s="125"/>
      <c r="G211" s="125"/>
      <c r="H211" s="125"/>
      <c r="I211" s="125" t="s">
        <v>925</v>
      </c>
      <c r="J211" s="125">
        <v>0.318</v>
      </c>
      <c r="K211" s="125">
        <v>0.375</v>
      </c>
      <c r="L211" s="125"/>
      <c r="M211" s="125"/>
      <c r="N211" s="125"/>
      <c r="O211" s="125"/>
      <c r="P211" s="125"/>
    </row>
    <row r="212" spans="1:16">
      <c r="A212" s="125"/>
      <c r="B212" s="125"/>
      <c r="C212" s="125"/>
      <c r="D212" s="125"/>
      <c r="E212" s="125"/>
      <c r="F212" s="125"/>
      <c r="G212" s="125"/>
      <c r="H212" s="125"/>
      <c r="I212" s="125"/>
      <c r="J212" s="125"/>
      <c r="K212" s="125"/>
      <c r="L212" s="125"/>
      <c r="M212" s="125"/>
      <c r="N212" s="125"/>
      <c r="O212" s="125"/>
      <c r="P212" s="125"/>
    </row>
    <row r="213" spans="1:16">
      <c r="A213" s="125"/>
      <c r="B213" s="125"/>
      <c r="C213" s="125"/>
      <c r="D213" s="125"/>
      <c r="E213" s="125"/>
      <c r="F213" s="125"/>
      <c r="G213" s="125"/>
      <c r="H213" s="125"/>
      <c r="I213" s="125"/>
      <c r="J213" s="125"/>
      <c r="K213" s="125"/>
      <c r="L213" s="125"/>
      <c r="M213" s="125"/>
      <c r="N213" s="125"/>
      <c r="O213" s="125"/>
      <c r="P213" s="125"/>
    </row>
    <row r="214" spans="1:16">
      <c r="A214" s="125"/>
      <c r="B214" s="125"/>
      <c r="C214" s="125"/>
      <c r="D214" s="125"/>
      <c r="E214" s="125"/>
      <c r="F214" s="125"/>
      <c r="G214" s="125"/>
      <c r="H214" s="125"/>
      <c r="I214" s="125"/>
      <c r="J214" s="125"/>
      <c r="K214" s="125"/>
      <c r="L214" s="125"/>
      <c r="M214" s="125"/>
      <c r="N214" s="125"/>
      <c r="O214" s="125"/>
      <c r="P214" s="125"/>
    </row>
    <row r="215" spans="1:16">
      <c r="A215" s="125"/>
      <c r="B215" s="125"/>
      <c r="C215" s="125"/>
      <c r="D215" s="125"/>
      <c r="E215" s="125"/>
      <c r="F215" s="125"/>
      <c r="G215" s="125"/>
      <c r="H215" s="125"/>
      <c r="I215" s="125"/>
      <c r="J215" s="125"/>
      <c r="K215" s="125"/>
      <c r="L215" s="125"/>
      <c r="M215" s="125"/>
      <c r="N215" s="125"/>
      <c r="O215" s="125"/>
      <c r="P215" s="125"/>
    </row>
    <row r="216" spans="1:16">
      <c r="A216" s="125"/>
      <c r="B216" s="125"/>
      <c r="C216" s="125"/>
      <c r="D216" s="125"/>
      <c r="E216" s="125"/>
      <c r="F216" s="125"/>
      <c r="G216" s="125"/>
      <c r="H216" s="125"/>
      <c r="I216" s="125"/>
      <c r="J216" s="125"/>
      <c r="K216" s="125"/>
      <c r="L216" s="125"/>
      <c r="M216" s="125"/>
      <c r="N216" s="125"/>
      <c r="O216" s="125"/>
      <c r="P216" s="125"/>
    </row>
    <row r="217" spans="1:16">
      <c r="A217" s="125"/>
      <c r="B217" s="125"/>
      <c r="C217" s="125"/>
      <c r="D217" s="125"/>
      <c r="E217" s="125"/>
      <c r="F217" s="125"/>
      <c r="G217" s="125"/>
      <c r="H217" s="125"/>
      <c r="I217" s="125"/>
      <c r="J217" s="125"/>
      <c r="K217" s="125"/>
      <c r="L217" s="125"/>
      <c r="M217" s="125"/>
      <c r="N217" s="125"/>
      <c r="O217" s="125"/>
      <c r="P217" s="125"/>
    </row>
    <row r="218" spans="1:16">
      <c r="A218" s="125"/>
      <c r="B218" s="125"/>
      <c r="C218" s="125"/>
      <c r="D218" s="125"/>
      <c r="E218" s="125"/>
      <c r="F218" s="125"/>
      <c r="G218" s="125"/>
      <c r="H218" s="125"/>
      <c r="I218" s="125"/>
      <c r="J218" s="125"/>
      <c r="K218" s="125"/>
      <c r="L218" s="125"/>
      <c r="M218" s="125"/>
      <c r="N218" s="125"/>
      <c r="O218" s="125"/>
      <c r="P218" s="125"/>
    </row>
    <row r="219" spans="1:16">
      <c r="A219" s="125"/>
      <c r="B219" s="125"/>
      <c r="C219" s="125"/>
      <c r="D219" s="125"/>
      <c r="E219" s="125"/>
      <c r="F219" s="125"/>
      <c r="G219" s="125"/>
      <c r="H219" s="125"/>
      <c r="I219" s="125"/>
      <c r="J219" s="125"/>
      <c r="K219" s="125"/>
      <c r="L219" s="125"/>
      <c r="M219" s="125"/>
      <c r="N219" s="125"/>
      <c r="O219" s="125"/>
      <c r="P219" s="125"/>
    </row>
    <row r="220" spans="1:16">
      <c r="A220" s="125"/>
      <c r="B220" s="125"/>
      <c r="C220" s="125"/>
      <c r="D220" s="125"/>
      <c r="E220" s="125"/>
      <c r="F220" s="125"/>
      <c r="G220" s="125"/>
      <c r="H220" s="125"/>
      <c r="I220" s="125"/>
      <c r="J220" s="125"/>
      <c r="K220" s="125"/>
      <c r="L220" s="125"/>
      <c r="M220" s="125"/>
      <c r="N220" s="125"/>
      <c r="O220" s="125"/>
      <c r="P220" s="125"/>
    </row>
    <row r="221" spans="1:16">
      <c r="A221" s="125"/>
      <c r="B221" s="125"/>
      <c r="C221" s="125"/>
      <c r="D221" s="125"/>
      <c r="E221" s="125"/>
      <c r="F221" s="125"/>
      <c r="G221" s="125"/>
      <c r="H221" s="125"/>
      <c r="I221" s="125"/>
      <c r="J221" s="125"/>
      <c r="K221" s="125"/>
      <c r="L221" s="125"/>
      <c r="M221" s="125"/>
      <c r="N221" s="125"/>
      <c r="O221" s="125"/>
      <c r="P221" s="125"/>
    </row>
    <row r="222" spans="1:16">
      <c r="A222" s="125"/>
      <c r="B222" s="125"/>
      <c r="C222" s="125"/>
      <c r="D222" s="125"/>
      <c r="E222" s="125"/>
      <c r="F222" s="125"/>
      <c r="G222" s="125"/>
      <c r="H222" s="125"/>
      <c r="I222" s="125"/>
      <c r="J222" s="125"/>
      <c r="K222" s="125"/>
      <c r="L222" s="125"/>
      <c r="M222" s="125"/>
      <c r="N222" s="125"/>
      <c r="O222" s="125"/>
      <c r="P222" s="125"/>
    </row>
    <row r="223" spans="1:16">
      <c r="A223" s="125"/>
      <c r="B223" s="125"/>
      <c r="C223" s="125"/>
      <c r="D223" s="125"/>
      <c r="E223" s="125"/>
      <c r="F223" s="125"/>
      <c r="G223" s="125"/>
      <c r="H223" s="125"/>
      <c r="I223" s="125"/>
      <c r="J223" s="125"/>
      <c r="K223" s="125"/>
      <c r="L223" s="125"/>
      <c r="M223" s="125"/>
      <c r="N223" s="125"/>
      <c r="O223" s="125"/>
      <c r="P223" s="125"/>
    </row>
    <row r="224" spans="1:16">
      <c r="A224" s="125"/>
      <c r="B224" s="125"/>
      <c r="C224" s="125"/>
      <c r="D224" s="125"/>
      <c r="E224" s="125"/>
      <c r="F224" s="125"/>
      <c r="G224" s="125"/>
      <c r="H224" s="125"/>
      <c r="I224" s="125"/>
      <c r="J224" s="125"/>
      <c r="K224" s="125"/>
      <c r="L224" s="125"/>
      <c r="M224" s="125"/>
      <c r="N224" s="125"/>
      <c r="O224" s="125"/>
      <c r="P224" s="125"/>
    </row>
    <row r="225" spans="1:16">
      <c r="A225" s="125"/>
      <c r="B225" s="125"/>
      <c r="C225" s="125"/>
      <c r="D225" s="125"/>
      <c r="E225" s="125"/>
      <c r="F225" s="125"/>
      <c r="G225" s="125"/>
      <c r="H225" s="125"/>
      <c r="I225" s="125"/>
      <c r="J225" s="125"/>
      <c r="K225" s="125"/>
      <c r="L225" s="125"/>
      <c r="M225" s="125"/>
      <c r="N225" s="125"/>
      <c r="O225" s="125"/>
      <c r="P225" s="125"/>
    </row>
    <row r="226" spans="1:16">
      <c r="A226" s="125"/>
      <c r="B226" s="125"/>
      <c r="C226" s="125"/>
      <c r="D226" s="125"/>
      <c r="E226" s="125"/>
      <c r="F226" s="125"/>
      <c r="G226" s="125"/>
      <c r="H226" s="125"/>
      <c r="I226" s="125"/>
      <c r="J226" s="125"/>
      <c r="K226" s="125"/>
      <c r="L226" s="125"/>
      <c r="M226" s="125"/>
      <c r="N226" s="125"/>
      <c r="O226" s="125"/>
      <c r="P226" s="125"/>
    </row>
    <row r="227" spans="1:16">
      <c r="A227" s="125"/>
      <c r="B227" s="125"/>
      <c r="C227" s="125"/>
      <c r="D227" s="125"/>
      <c r="E227" s="125"/>
      <c r="F227" s="125"/>
      <c r="G227" s="125"/>
      <c r="H227" s="125"/>
      <c r="I227" s="125"/>
      <c r="J227" s="125"/>
      <c r="K227" s="125"/>
      <c r="L227" s="125"/>
      <c r="M227" s="125"/>
      <c r="N227" s="125"/>
      <c r="O227" s="125"/>
      <c r="P227" s="125"/>
    </row>
    <row r="228" spans="1:16">
      <c r="A228" s="125"/>
      <c r="B228" s="125"/>
      <c r="C228" s="125"/>
      <c r="D228" s="125"/>
      <c r="E228" s="125"/>
      <c r="F228" s="125"/>
      <c r="G228" s="125"/>
      <c r="H228" s="125"/>
      <c r="I228" s="125"/>
      <c r="J228" s="125"/>
      <c r="K228" s="125"/>
      <c r="L228" s="125"/>
      <c r="M228" s="125"/>
      <c r="N228" s="125"/>
      <c r="O228" s="125"/>
      <c r="P228" s="125"/>
    </row>
    <row r="229" spans="1:16">
      <c r="A229" s="125"/>
      <c r="B229" s="125"/>
      <c r="C229" s="125"/>
      <c r="D229" s="125"/>
      <c r="E229" s="125"/>
      <c r="F229" s="125"/>
      <c r="G229" s="125"/>
      <c r="H229" s="125"/>
      <c r="I229" s="125"/>
      <c r="J229" s="125"/>
      <c r="K229" s="125"/>
      <c r="L229" s="125"/>
      <c r="M229" s="125"/>
      <c r="N229" s="125"/>
      <c r="O229" s="125"/>
      <c r="P229" s="125"/>
    </row>
    <row r="230" spans="1:16">
      <c r="A230" s="125"/>
      <c r="B230" s="125"/>
      <c r="C230" s="125"/>
      <c r="D230" s="125"/>
      <c r="E230" s="125"/>
      <c r="F230" s="125"/>
      <c r="G230" s="125"/>
      <c r="H230" s="125"/>
      <c r="I230" s="125"/>
      <c r="J230" s="125"/>
      <c r="K230" s="125"/>
      <c r="L230" s="125"/>
      <c r="M230" s="125"/>
      <c r="N230" s="125"/>
      <c r="O230" s="125"/>
      <c r="P230" s="125"/>
    </row>
    <row r="231" spans="1:16">
      <c r="A231" s="125"/>
      <c r="B231" s="125"/>
      <c r="C231" s="125"/>
      <c r="D231" s="125"/>
      <c r="E231" s="125"/>
      <c r="F231" s="125"/>
      <c r="G231" s="125"/>
      <c r="H231" s="125"/>
      <c r="I231" s="125"/>
      <c r="J231" s="125"/>
      <c r="K231" s="125"/>
      <c r="L231" s="125"/>
      <c r="M231" s="125"/>
      <c r="N231" s="125"/>
      <c r="O231" s="125"/>
      <c r="P231" s="125"/>
    </row>
    <row r="232" spans="1:16">
      <c r="A232" s="125"/>
      <c r="B232" s="125"/>
      <c r="C232" s="125"/>
      <c r="D232" s="125"/>
      <c r="E232" s="125"/>
      <c r="F232" s="125"/>
      <c r="G232" s="125"/>
      <c r="H232" s="125"/>
      <c r="I232" s="125"/>
      <c r="J232" s="125"/>
      <c r="K232" s="125"/>
      <c r="L232" s="125"/>
      <c r="M232" s="125"/>
      <c r="N232" s="125"/>
      <c r="O232" s="125"/>
      <c r="P232" s="125"/>
    </row>
    <row r="233" spans="1:16">
      <c r="A233" s="125"/>
      <c r="B233" s="125"/>
      <c r="C233" s="125"/>
      <c r="D233" s="125"/>
      <c r="E233" s="125"/>
      <c r="F233" s="125"/>
      <c r="G233" s="125"/>
      <c r="H233" s="125"/>
      <c r="I233" s="125"/>
      <c r="J233" s="125"/>
      <c r="K233" s="125"/>
      <c r="L233" s="125"/>
      <c r="M233" s="125"/>
      <c r="N233" s="125"/>
      <c r="O233" s="125"/>
      <c r="P233" s="125"/>
    </row>
    <row r="234" spans="1:16">
      <c r="A234" s="125"/>
      <c r="B234" s="125"/>
      <c r="C234" s="125"/>
      <c r="D234" s="125"/>
      <c r="E234" s="125"/>
      <c r="F234" s="125"/>
      <c r="G234" s="125"/>
      <c r="H234" s="125"/>
      <c r="I234" s="125"/>
      <c r="J234" s="125"/>
      <c r="K234" s="125"/>
      <c r="L234" s="125"/>
      <c r="M234" s="125"/>
      <c r="N234" s="125"/>
      <c r="O234" s="125"/>
      <c r="P234" s="125"/>
    </row>
    <row r="235" spans="1:16">
      <c r="A235" s="125"/>
      <c r="B235" s="125"/>
      <c r="C235" s="125"/>
      <c r="D235" s="125"/>
      <c r="E235" s="125"/>
      <c r="F235" s="125"/>
      <c r="G235" s="125"/>
      <c r="H235" s="125"/>
      <c r="I235" s="125"/>
      <c r="J235" s="125"/>
      <c r="K235" s="125"/>
      <c r="L235" s="125"/>
      <c r="M235" s="125"/>
      <c r="N235" s="125"/>
      <c r="O235" s="125"/>
      <c r="P235" s="125"/>
    </row>
    <row r="236" spans="1:16">
      <c r="A236" s="125"/>
      <c r="B236" s="125"/>
      <c r="C236" s="125"/>
      <c r="D236" s="125"/>
      <c r="E236" s="125"/>
      <c r="F236" s="125"/>
      <c r="G236" s="125"/>
      <c r="H236" s="125"/>
      <c r="I236" s="125"/>
      <c r="J236" s="125"/>
      <c r="K236" s="125"/>
      <c r="L236" s="125"/>
      <c r="M236" s="125"/>
      <c r="N236" s="125"/>
      <c r="O236" s="125"/>
      <c r="P236" s="125"/>
    </row>
    <row r="237" spans="1:16">
      <c r="A237" s="125"/>
      <c r="B237" s="125"/>
      <c r="C237" s="125"/>
      <c r="D237" s="125"/>
      <c r="E237" s="125"/>
      <c r="F237" s="125"/>
      <c r="G237" s="125"/>
      <c r="H237" s="125"/>
      <c r="I237" s="125"/>
      <c r="J237" s="125"/>
      <c r="K237" s="125"/>
      <c r="L237" s="125"/>
      <c r="M237" s="125"/>
      <c r="N237" s="125"/>
      <c r="O237" s="125"/>
      <c r="P237" s="125"/>
    </row>
    <row r="238" spans="1:16">
      <c r="A238" s="125"/>
      <c r="B238" s="125"/>
      <c r="C238" s="125"/>
      <c r="D238" s="125"/>
      <c r="E238" s="125"/>
      <c r="F238" s="125"/>
      <c r="G238" s="125"/>
      <c r="H238" s="125"/>
      <c r="I238" s="125"/>
      <c r="J238" s="125"/>
      <c r="K238" s="125"/>
      <c r="L238" s="125"/>
      <c r="M238" s="125"/>
      <c r="N238" s="125"/>
      <c r="O238" s="125"/>
      <c r="P238" s="125"/>
    </row>
    <row r="239" spans="1:16">
      <c r="A239" s="125"/>
      <c r="B239" s="125"/>
      <c r="C239" s="125"/>
      <c r="D239" s="125"/>
      <c r="E239" s="125"/>
      <c r="F239" s="125"/>
      <c r="G239" s="125"/>
      <c r="H239" s="125"/>
      <c r="I239" s="125"/>
      <c r="J239" s="125"/>
      <c r="K239" s="125"/>
      <c r="L239" s="125"/>
      <c r="M239" s="125"/>
      <c r="N239" s="125"/>
      <c r="O239" s="125"/>
      <c r="P239" s="125"/>
    </row>
    <row r="240" spans="1:16">
      <c r="A240" s="125"/>
      <c r="B240" s="125"/>
      <c r="C240" s="125"/>
      <c r="D240" s="125"/>
      <c r="E240" s="125"/>
      <c r="F240" s="125"/>
      <c r="G240" s="125"/>
      <c r="H240" s="125"/>
      <c r="I240" s="125"/>
      <c r="J240" s="125"/>
      <c r="K240" s="125"/>
      <c r="L240" s="125"/>
      <c r="M240" s="125"/>
      <c r="N240" s="125"/>
      <c r="O240" s="125"/>
      <c r="P240" s="125"/>
    </row>
    <row r="241" spans="1:16">
      <c r="A241" s="125"/>
      <c r="B241" s="125"/>
      <c r="C241" s="125"/>
      <c r="D241" s="125"/>
      <c r="E241" s="125"/>
      <c r="F241" s="125"/>
      <c r="G241" s="125"/>
      <c r="H241" s="125"/>
      <c r="I241" s="125"/>
      <c r="J241" s="125"/>
      <c r="K241" s="125"/>
      <c r="L241" s="125"/>
      <c r="M241" s="125"/>
      <c r="N241" s="125"/>
      <c r="O241" s="125"/>
      <c r="P241" s="125"/>
    </row>
    <row r="242" spans="1:16" ht="54.95" customHeight="1">
      <c r="A242" s="381" t="s">
        <v>926</v>
      </c>
      <c r="B242" s="376"/>
      <c r="C242" s="376"/>
      <c r="D242" s="376"/>
      <c r="E242" s="376"/>
      <c r="F242" s="376"/>
      <c r="G242" s="376"/>
      <c r="H242" s="376"/>
      <c r="I242" s="376"/>
      <c r="J242" s="376"/>
      <c r="K242" s="376"/>
      <c r="L242" s="376"/>
      <c r="M242" s="376"/>
      <c r="N242" s="376"/>
      <c r="O242" s="376"/>
      <c r="P242" s="376"/>
    </row>
    <row r="243" spans="1:16" ht="45" customHeight="1">
      <c r="A243" s="370" t="s">
        <v>927</v>
      </c>
      <c r="B243" s="371"/>
      <c r="C243" s="371"/>
      <c r="D243" s="371"/>
      <c r="E243" s="371"/>
      <c r="F243" s="371"/>
      <c r="G243" s="371"/>
      <c r="H243" s="371"/>
      <c r="I243" s="371"/>
      <c r="J243" s="371"/>
      <c r="K243" s="371"/>
      <c r="L243" s="371"/>
      <c r="M243" s="371"/>
      <c r="N243" s="371"/>
      <c r="O243" s="371"/>
      <c r="P243" s="371"/>
    </row>
    <row r="245" spans="1:16" ht="30" customHeight="1">
      <c r="A245" s="382" t="s">
        <v>928</v>
      </c>
      <c r="B245" s="371"/>
      <c r="C245" s="371"/>
      <c r="D245" s="371"/>
      <c r="E245" s="371"/>
      <c r="F245" s="371"/>
      <c r="G245" s="371"/>
      <c r="H245" s="371"/>
      <c r="I245" s="371"/>
      <c r="J245" s="371"/>
      <c r="K245" s="371"/>
      <c r="L245" s="371"/>
      <c r="M245" s="371"/>
      <c r="N245" s="371"/>
      <c r="O245" s="371"/>
      <c r="P245" s="371"/>
    </row>
    <row r="247" spans="1:16" ht="30" customHeight="1">
      <c r="A247" s="370" t="s">
        <v>929</v>
      </c>
      <c r="B247" s="371"/>
      <c r="C247" s="371"/>
      <c r="D247" s="371"/>
      <c r="E247" s="371"/>
      <c r="F247" s="371"/>
      <c r="G247" s="371"/>
      <c r="H247" s="371"/>
      <c r="I247" s="371"/>
      <c r="J247" s="371"/>
      <c r="K247" s="371"/>
      <c r="L247" s="371"/>
      <c r="M247" s="371"/>
      <c r="N247" s="371"/>
      <c r="O247" s="371"/>
      <c r="P247" s="371"/>
    </row>
  </sheetData>
  <sheetProtection algorithmName="SHA-512" hashValue="xi7lrmWrGWwo/PHDyxXZWDPhSnVl7UAzcLl+pfhxL30Uu27KmnESadl5juXg+3KZNuweS2zY1J4U5ccAeCOF8Q==" saltValue="fPmssap6kPMs67SeMC83jQ==" spinCount="100000" sheet="1" objects="1" scenarios="1"/>
  <mergeCells count="47">
    <mergeCell ref="A51:P51"/>
    <mergeCell ref="A2:P2"/>
    <mergeCell ref="B4:G4"/>
    <mergeCell ref="A9:P9"/>
    <mergeCell ref="A10:G10"/>
    <mergeCell ref="A11:G11"/>
    <mergeCell ref="H10:P10"/>
    <mergeCell ref="H11:P11"/>
    <mergeCell ref="A30:P30"/>
    <mergeCell ref="A31:G31"/>
    <mergeCell ref="A32:G32"/>
    <mergeCell ref="H31:P31"/>
    <mergeCell ref="H32:P32"/>
    <mergeCell ref="A52:P52"/>
    <mergeCell ref="A53:P53"/>
    <mergeCell ref="A74:P74"/>
    <mergeCell ref="A75:P75"/>
    <mergeCell ref="A76:P76"/>
    <mergeCell ref="A148:P148"/>
    <mergeCell ref="A78:G78"/>
    <mergeCell ref="H77:P77"/>
    <mergeCell ref="H78:P78"/>
    <mergeCell ref="A97:P97"/>
    <mergeCell ref="A98:P98"/>
    <mergeCell ref="A99:P99"/>
    <mergeCell ref="A77:G77"/>
    <mergeCell ref="A122:P122"/>
    <mergeCell ref="A123:P123"/>
    <mergeCell ref="A124:P124"/>
    <mergeCell ref="A146:P146"/>
    <mergeCell ref="A147:P147"/>
    <mergeCell ref="A149:P149"/>
    <mergeCell ref="A173:P173"/>
    <mergeCell ref="A172:P172"/>
    <mergeCell ref="A174:P174"/>
    <mergeCell ref="A175:P175"/>
    <mergeCell ref="A247:P247"/>
    <mergeCell ref="A176:P176"/>
    <mergeCell ref="A177:P177"/>
    <mergeCell ref="A201:P201"/>
    <mergeCell ref="A200:P200"/>
    <mergeCell ref="A202:P202"/>
    <mergeCell ref="A203:P203"/>
    <mergeCell ref="A204:P204"/>
    <mergeCell ref="A242:P242"/>
    <mergeCell ref="A243:P243"/>
    <mergeCell ref="A245:P245"/>
  </mergeCells>
  <hyperlinks>
    <hyperlink ref="A173:P173" location="'Comments &amp; Best Practices'!A37" display="If your suppliers provided &quot;Other&quot; comments, click here to view." xr:uid="{E73B8F7A-2A18-4123-A6CD-9CC291DDCA4F}"/>
    <hyperlink ref="A201:P201" location="'Comments &amp; Best Practices'!A44" display="If your suppliers provided &quot;Other&quot; comments, click here to view." xr:uid="{EA060639-5DC1-4AF0-80D2-AC37AEF5127C}"/>
    <hyperlink ref="A242:P242" location="'Comments &amp; Best Practices'!A48" display="To view additional feedback about poor practices or suggestions offered by your suppliers for how your company could improve on Planning and Forecasting, click here." xr:uid="{938B2E45-75C3-4903-8A96-A88F6F1FE5B7}"/>
  </hyperlinks>
  <pageMargins left="0.7" right="0.7" top="0.75" bottom="0.75" header="0.3" footer="0.3"/>
  <pageSetup fitToHeight="0" orientation="portrait" r:id="rId1"/>
  <headerFooter>
    <oddFooter>&amp;C&amp;"-,Bold"&amp;K74993DCopyright 2023 Better Buying™ * info@betterbuying * www.betterbuying.org</oddFooter>
  </headerFooter>
  <rowBreaks count="8" manualBreakCount="8">
    <brk id="29" max="16383" man="1"/>
    <brk id="50" max="16383" man="1"/>
    <brk id="75" max="16383" man="1"/>
    <brk id="96" max="16383" man="1"/>
    <brk id="121" max="16383" man="1"/>
    <brk id="145" max="16383" man="1"/>
    <brk id="173" max="16383" man="1"/>
    <brk id="201" max="16383" man="1"/>
  </rowBreaks>
  <drawing r:id="rId2"/>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7759B-4465-4364-BC1B-2723FB66E4C3}">
  <sheetPr>
    <pageSetUpPr fitToPage="1"/>
  </sheetPr>
  <dimension ref="A1:P145"/>
  <sheetViews>
    <sheetView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c r="A1" s="123"/>
      <c r="B1" s="8"/>
      <c r="C1" s="9"/>
      <c r="D1" s="9"/>
      <c r="E1" s="9"/>
      <c r="F1" s="9"/>
      <c r="G1" s="9"/>
      <c r="H1" s="9"/>
      <c r="I1" s="9"/>
      <c r="J1" s="9"/>
      <c r="K1" s="9"/>
      <c r="L1" s="9"/>
      <c r="M1" s="9"/>
      <c r="N1" s="9"/>
      <c r="O1" s="9"/>
      <c r="P1" s="9"/>
    </row>
    <row r="2" spans="1:16" ht="23.25">
      <c r="A2" s="398" t="s">
        <v>13</v>
      </c>
      <c r="B2" s="398"/>
      <c r="C2" s="398"/>
      <c r="D2" s="398"/>
      <c r="E2" s="398"/>
      <c r="F2" s="398"/>
      <c r="G2" s="398"/>
      <c r="H2" s="398"/>
      <c r="I2" s="398"/>
      <c r="J2" s="398"/>
      <c r="K2" s="398"/>
      <c r="L2" s="398"/>
      <c r="M2" s="398"/>
      <c r="N2" s="398"/>
      <c r="O2" s="398"/>
      <c r="P2" s="398"/>
    </row>
    <row r="4" spans="1:16" ht="42.95" customHeight="1">
      <c r="B4" s="399" t="s">
        <v>894</v>
      </c>
      <c r="C4" s="400"/>
      <c r="D4" s="400"/>
      <c r="E4" s="400"/>
      <c r="F4" s="400"/>
      <c r="G4" s="400"/>
      <c r="H4" s="139" t="s">
        <v>893</v>
      </c>
      <c r="K4" s="141">
        <v>73</v>
      </c>
      <c r="L4" s="141">
        <v>76</v>
      </c>
      <c r="M4" s="141">
        <v>76.37</v>
      </c>
      <c r="N4" s="141">
        <v>80.5</v>
      </c>
    </row>
    <row r="5" spans="1:16" ht="23.25">
      <c r="H5" s="140">
        <v>73</v>
      </c>
      <c r="K5" s="141"/>
      <c r="L5" s="141">
        <v>5</v>
      </c>
      <c r="M5" s="141">
        <v>5</v>
      </c>
      <c r="N5" s="141">
        <v>5</v>
      </c>
    </row>
    <row r="9" spans="1:16" ht="46.5" customHeight="1">
      <c r="A9" s="379" t="s">
        <v>930</v>
      </c>
      <c r="B9" s="371"/>
      <c r="C9" s="371"/>
      <c r="D9" s="371"/>
      <c r="E9" s="371"/>
      <c r="F9" s="371"/>
      <c r="G9" s="371"/>
      <c r="H9" s="371"/>
      <c r="I9" s="371"/>
      <c r="J9" s="371"/>
      <c r="K9" s="371"/>
      <c r="L9" s="371"/>
      <c r="M9" s="371"/>
      <c r="N9" s="371"/>
      <c r="O9" s="371"/>
      <c r="P9" s="371"/>
    </row>
    <row r="10" spans="1:16" ht="18.75">
      <c r="A10" s="380" t="s">
        <v>895</v>
      </c>
      <c r="B10" s="188"/>
      <c r="C10" s="188"/>
      <c r="D10" s="188"/>
      <c r="E10" s="188"/>
      <c r="F10" s="188"/>
      <c r="G10" s="188"/>
      <c r="H10" s="383" t="s">
        <v>896</v>
      </c>
      <c r="I10" s="188"/>
      <c r="J10" s="188"/>
      <c r="K10" s="188"/>
      <c r="L10" s="188"/>
      <c r="M10" s="188"/>
      <c r="N10" s="188"/>
      <c r="O10" s="188"/>
      <c r="P10" s="188"/>
    </row>
    <row r="11" spans="1:16" ht="39.950000000000003" customHeight="1">
      <c r="A11" s="377"/>
      <c r="B11" s="377"/>
      <c r="C11" s="377"/>
      <c r="D11" s="377"/>
      <c r="E11" s="377"/>
      <c r="F11" s="377"/>
      <c r="G11" s="377"/>
      <c r="H11" s="384"/>
      <c r="I11" s="384"/>
      <c r="J11" s="384"/>
      <c r="K11" s="384"/>
      <c r="L11" s="384"/>
      <c r="M11" s="384"/>
      <c r="N11" s="384"/>
      <c r="O11" s="384"/>
      <c r="P11" s="384"/>
    </row>
    <row r="12" spans="1:16">
      <c r="A12" s="125"/>
      <c r="B12" s="125"/>
      <c r="C12" s="125"/>
      <c r="D12" s="125"/>
      <c r="E12" s="125"/>
      <c r="F12" s="125"/>
      <c r="G12" s="125"/>
      <c r="H12" s="125"/>
      <c r="I12" s="125"/>
      <c r="J12" s="125"/>
      <c r="K12" s="125"/>
      <c r="L12" s="125"/>
      <c r="M12" s="125"/>
      <c r="N12" s="125"/>
      <c r="O12" s="125"/>
      <c r="P12" s="125"/>
    </row>
    <row r="13" spans="1:16">
      <c r="A13" s="125"/>
      <c r="B13" s="125">
        <v>1</v>
      </c>
      <c r="C13" s="125"/>
      <c r="D13" s="125"/>
      <c r="E13" s="125"/>
      <c r="F13" s="125"/>
      <c r="G13" s="125"/>
      <c r="H13" s="125"/>
      <c r="I13" s="125">
        <v>0.97799999999999998</v>
      </c>
      <c r="J13" s="125"/>
      <c r="K13" s="125"/>
      <c r="L13" s="125"/>
      <c r="M13" s="125"/>
      <c r="N13" s="125"/>
      <c r="O13" s="125"/>
      <c r="P13" s="125"/>
    </row>
    <row r="14" spans="1:16">
      <c r="A14" s="125"/>
      <c r="B14" s="125">
        <v>0</v>
      </c>
      <c r="C14" s="125"/>
      <c r="D14" s="125"/>
      <c r="E14" s="125"/>
      <c r="F14" s="125"/>
      <c r="G14" s="125"/>
      <c r="H14" s="125"/>
      <c r="I14" s="125">
        <v>2.1999999999999999E-2</v>
      </c>
      <c r="J14" s="125"/>
      <c r="K14" s="125"/>
      <c r="L14" s="125"/>
      <c r="M14" s="125"/>
      <c r="N14" s="125"/>
      <c r="O14" s="125"/>
      <c r="P14" s="125"/>
    </row>
    <row r="15" spans="1:16">
      <c r="A15" s="125"/>
      <c r="B15" s="125"/>
      <c r="C15" s="125"/>
      <c r="D15" s="125"/>
      <c r="E15" s="125"/>
      <c r="F15" s="125"/>
      <c r="G15" s="125"/>
      <c r="H15" s="125"/>
      <c r="I15" s="125"/>
      <c r="J15" s="125"/>
      <c r="K15" s="125"/>
      <c r="L15" s="125"/>
      <c r="M15" s="125"/>
      <c r="N15" s="125"/>
      <c r="O15" s="125"/>
      <c r="P15" s="125"/>
    </row>
    <row r="16" spans="1:16">
      <c r="A16" s="125"/>
      <c r="B16" s="125"/>
      <c r="C16" s="125"/>
      <c r="D16" s="125"/>
      <c r="E16" s="125"/>
      <c r="F16" s="125"/>
      <c r="G16" s="125"/>
      <c r="H16" s="125"/>
      <c r="I16" s="125"/>
      <c r="J16" s="125"/>
      <c r="K16" s="125"/>
      <c r="L16" s="125"/>
      <c r="M16" s="125"/>
      <c r="N16" s="125"/>
      <c r="O16" s="125"/>
      <c r="P16" s="125"/>
    </row>
    <row r="17" spans="1:16">
      <c r="A17" s="125"/>
      <c r="B17" s="125"/>
      <c r="C17" s="125"/>
      <c r="D17" s="125"/>
      <c r="E17" s="125"/>
      <c r="F17" s="125"/>
      <c r="G17" s="125"/>
      <c r="H17" s="125"/>
      <c r="I17" s="125"/>
      <c r="J17" s="125"/>
      <c r="K17" s="125"/>
      <c r="L17" s="125"/>
      <c r="M17" s="125"/>
      <c r="N17" s="125"/>
      <c r="O17" s="125"/>
      <c r="P17" s="125"/>
    </row>
    <row r="18" spans="1:16">
      <c r="A18" s="125"/>
      <c r="B18" s="125"/>
      <c r="C18" s="125"/>
      <c r="D18" s="125"/>
      <c r="E18" s="125"/>
      <c r="F18" s="125"/>
      <c r="G18" s="125"/>
      <c r="H18" s="125"/>
      <c r="I18" s="125"/>
      <c r="J18" s="125"/>
      <c r="K18" s="125"/>
      <c r="L18" s="125"/>
      <c r="M18" s="125"/>
      <c r="N18" s="125"/>
      <c r="O18" s="125"/>
      <c r="P18" s="125"/>
    </row>
    <row r="19" spans="1:16">
      <c r="A19" s="125"/>
      <c r="B19" s="125"/>
      <c r="C19" s="125"/>
      <c r="D19" s="125"/>
      <c r="E19" s="125"/>
      <c r="F19" s="125"/>
      <c r="G19" s="125"/>
      <c r="H19" s="125"/>
      <c r="I19" s="125"/>
      <c r="J19" s="125"/>
      <c r="K19" s="125"/>
      <c r="L19" s="125"/>
      <c r="M19" s="125"/>
      <c r="N19" s="125"/>
      <c r="O19" s="125"/>
      <c r="P19" s="125"/>
    </row>
    <row r="20" spans="1:16">
      <c r="A20" s="125"/>
      <c r="B20" s="125"/>
      <c r="C20" s="125"/>
      <c r="D20" s="125"/>
      <c r="E20" s="125"/>
      <c r="F20" s="125"/>
      <c r="G20" s="125"/>
      <c r="H20" s="125"/>
      <c r="I20" s="125"/>
      <c r="J20" s="125"/>
      <c r="K20" s="125"/>
      <c r="L20" s="125"/>
      <c r="M20" s="125"/>
      <c r="N20" s="125"/>
      <c r="O20" s="125"/>
      <c r="P20" s="125"/>
    </row>
    <row r="21" spans="1:16">
      <c r="A21" s="125"/>
      <c r="B21" s="125"/>
      <c r="C21" s="125"/>
      <c r="D21" s="125"/>
      <c r="E21" s="125"/>
      <c r="F21" s="125"/>
      <c r="G21" s="125"/>
      <c r="H21" s="125"/>
      <c r="I21" s="125"/>
      <c r="J21" s="125"/>
      <c r="K21" s="125"/>
      <c r="L21" s="125"/>
      <c r="M21" s="125"/>
      <c r="N21" s="125"/>
      <c r="O21" s="125"/>
      <c r="P21" s="125"/>
    </row>
    <row r="22" spans="1:16">
      <c r="A22" s="125"/>
      <c r="B22" s="125"/>
      <c r="C22" s="125"/>
      <c r="D22" s="125"/>
      <c r="E22" s="125"/>
      <c r="F22" s="125"/>
      <c r="G22" s="125"/>
      <c r="H22" s="125"/>
      <c r="I22" s="125"/>
      <c r="J22" s="125"/>
      <c r="K22" s="125"/>
      <c r="L22" s="125"/>
      <c r="M22" s="125"/>
      <c r="N22" s="125"/>
      <c r="O22" s="125"/>
      <c r="P22" s="125"/>
    </row>
    <row r="23" spans="1:16">
      <c r="A23" s="125"/>
      <c r="B23" s="125"/>
      <c r="C23" s="125"/>
      <c r="D23" s="125"/>
      <c r="E23" s="125"/>
      <c r="F23" s="125"/>
      <c r="G23" s="125"/>
      <c r="H23" s="125"/>
      <c r="I23" s="125"/>
      <c r="J23" s="125"/>
      <c r="K23" s="125"/>
      <c r="L23" s="125"/>
      <c r="M23" s="125"/>
      <c r="N23" s="125"/>
      <c r="O23" s="125"/>
      <c r="P23" s="125"/>
    </row>
    <row r="24" spans="1:16">
      <c r="A24" s="125"/>
      <c r="B24" s="125"/>
      <c r="C24" s="125"/>
      <c r="D24" s="125"/>
      <c r="E24" s="125"/>
      <c r="F24" s="125"/>
      <c r="G24" s="125"/>
      <c r="H24" s="125"/>
      <c r="I24" s="125"/>
      <c r="J24" s="125"/>
      <c r="K24" s="125"/>
      <c r="L24" s="125"/>
      <c r="M24" s="125"/>
      <c r="N24" s="125"/>
      <c r="O24" s="125"/>
      <c r="P24" s="125"/>
    </row>
    <row r="25" spans="1:16">
      <c r="A25" s="125"/>
      <c r="B25" s="125"/>
      <c r="C25" s="125"/>
      <c r="D25" s="125"/>
      <c r="E25" s="125"/>
      <c r="F25" s="125"/>
      <c r="G25" s="125"/>
      <c r="H25" s="125"/>
      <c r="I25" s="125"/>
      <c r="J25" s="125"/>
      <c r="K25" s="125"/>
      <c r="L25" s="125"/>
      <c r="M25" s="125"/>
      <c r="N25" s="125"/>
      <c r="O25" s="125"/>
      <c r="P25" s="125"/>
    </row>
    <row r="26" spans="1:16">
      <c r="A26" s="125"/>
      <c r="B26" s="125"/>
      <c r="C26" s="125"/>
      <c r="D26" s="125"/>
      <c r="E26" s="125"/>
      <c r="F26" s="125"/>
      <c r="G26" s="125"/>
      <c r="H26" s="125"/>
      <c r="I26" s="125"/>
      <c r="J26" s="125"/>
      <c r="K26" s="125"/>
      <c r="L26" s="125"/>
      <c r="M26" s="125"/>
      <c r="N26" s="125"/>
      <c r="O26" s="125"/>
      <c r="P26" s="125"/>
    </row>
    <row r="27" spans="1:16">
      <c r="A27" s="125"/>
      <c r="B27" s="125"/>
      <c r="C27" s="125"/>
      <c r="D27" s="125"/>
      <c r="E27" s="125"/>
      <c r="F27" s="125"/>
      <c r="G27" s="125"/>
      <c r="H27" s="125"/>
      <c r="I27" s="125"/>
      <c r="J27" s="125"/>
      <c r="K27" s="125"/>
      <c r="L27" s="125"/>
      <c r="M27" s="125"/>
      <c r="N27" s="125"/>
      <c r="O27" s="125"/>
      <c r="P27" s="125"/>
    </row>
    <row r="28" spans="1:16">
      <c r="A28" s="125"/>
      <c r="B28" s="125"/>
      <c r="C28" s="125"/>
      <c r="D28" s="125"/>
      <c r="E28" s="125"/>
      <c r="F28" s="125"/>
      <c r="G28" s="125"/>
      <c r="H28" s="125"/>
      <c r="I28" s="125"/>
      <c r="J28" s="125"/>
      <c r="K28" s="125"/>
      <c r="L28" s="125"/>
      <c r="M28" s="125"/>
      <c r="N28" s="125"/>
      <c r="O28" s="125"/>
      <c r="P28" s="125"/>
    </row>
    <row r="29" spans="1:16">
      <c r="A29" s="125"/>
      <c r="B29" s="125"/>
      <c r="C29" s="125"/>
      <c r="D29" s="125"/>
      <c r="E29" s="125"/>
      <c r="F29" s="125"/>
      <c r="G29" s="125"/>
      <c r="H29" s="125"/>
      <c r="I29" s="125"/>
      <c r="J29" s="125"/>
      <c r="K29" s="125"/>
      <c r="L29" s="125"/>
      <c r="M29" s="125"/>
      <c r="N29" s="125"/>
      <c r="O29" s="125"/>
      <c r="P29" s="125"/>
    </row>
    <row r="30" spans="1:16" ht="46.5" customHeight="1">
      <c r="A30" s="379" t="s">
        <v>931</v>
      </c>
      <c r="B30" s="371"/>
      <c r="C30" s="371"/>
      <c r="D30" s="371"/>
      <c r="E30" s="371"/>
      <c r="F30" s="371"/>
      <c r="G30" s="371"/>
      <c r="H30" s="371"/>
      <c r="I30" s="371"/>
      <c r="J30" s="371"/>
      <c r="K30" s="371"/>
      <c r="L30" s="371"/>
      <c r="M30" s="371"/>
      <c r="N30" s="371"/>
      <c r="O30" s="371"/>
      <c r="P30" s="371"/>
    </row>
    <row r="31" spans="1:16" ht="18.75">
      <c r="A31" s="380" t="s">
        <v>895</v>
      </c>
      <c r="B31" s="188"/>
      <c r="C31" s="188"/>
      <c r="D31" s="188"/>
      <c r="E31" s="188"/>
      <c r="F31" s="188"/>
      <c r="G31" s="188"/>
      <c r="H31" s="383" t="s">
        <v>896</v>
      </c>
      <c r="I31" s="188"/>
      <c r="J31" s="188"/>
      <c r="K31" s="188"/>
      <c r="L31" s="188"/>
      <c r="M31" s="188"/>
      <c r="N31" s="188"/>
      <c r="O31" s="188"/>
      <c r="P31" s="188"/>
    </row>
    <row r="32" spans="1:16" ht="69.95" customHeight="1">
      <c r="A32" s="377" t="s">
        <v>133</v>
      </c>
      <c r="B32" s="377"/>
      <c r="C32" s="377"/>
      <c r="D32" s="377"/>
      <c r="E32" s="377"/>
      <c r="F32" s="377"/>
      <c r="G32" s="377"/>
      <c r="H32" s="384"/>
      <c r="I32" s="384"/>
      <c r="J32" s="384"/>
      <c r="K32" s="384"/>
      <c r="L32" s="384"/>
      <c r="M32" s="384"/>
      <c r="N32" s="384"/>
      <c r="O32" s="384"/>
      <c r="P32" s="384"/>
    </row>
    <row r="33" spans="1:16">
      <c r="A33" s="125"/>
      <c r="B33" s="125"/>
      <c r="C33" s="125"/>
      <c r="D33" s="125"/>
      <c r="E33" s="125"/>
      <c r="F33" s="125"/>
      <c r="G33" s="125"/>
      <c r="H33" s="125"/>
      <c r="I33" s="125"/>
      <c r="J33" s="125"/>
      <c r="K33" s="125"/>
      <c r="L33" s="125"/>
      <c r="M33" s="125"/>
      <c r="N33" s="125"/>
      <c r="O33" s="125"/>
      <c r="P33" s="125"/>
    </row>
    <row r="34" spans="1:16">
      <c r="A34" s="125"/>
      <c r="B34" s="125">
        <v>0.9464285714285714</v>
      </c>
      <c r="C34" s="125"/>
      <c r="D34" s="125"/>
      <c r="E34" s="125"/>
      <c r="F34" s="125"/>
      <c r="G34" s="125"/>
      <c r="H34" s="125"/>
      <c r="I34" s="125">
        <v>0.93700000000000006</v>
      </c>
      <c r="J34" s="125"/>
      <c r="K34" s="125"/>
      <c r="L34" s="125"/>
      <c r="M34" s="125"/>
      <c r="N34" s="125"/>
      <c r="O34" s="125"/>
      <c r="P34" s="125"/>
    </row>
    <row r="35" spans="1:16">
      <c r="A35" s="125"/>
      <c r="B35" s="125">
        <v>5.3571428571428568E-2</v>
      </c>
      <c r="C35" s="125"/>
      <c r="D35" s="125"/>
      <c r="E35" s="125"/>
      <c r="F35" s="125"/>
      <c r="G35" s="125"/>
      <c r="H35" s="125"/>
      <c r="I35" s="125">
        <v>6.3E-2</v>
      </c>
      <c r="J35" s="125"/>
      <c r="K35" s="125"/>
      <c r="L35" s="125"/>
      <c r="M35" s="125"/>
      <c r="N35" s="125"/>
      <c r="O35" s="125"/>
      <c r="P35" s="125"/>
    </row>
    <row r="36" spans="1:16">
      <c r="A36" s="125"/>
      <c r="B36" s="125"/>
      <c r="C36" s="125"/>
      <c r="D36" s="125"/>
      <c r="E36" s="125"/>
      <c r="F36" s="125"/>
      <c r="G36" s="125"/>
      <c r="H36" s="125"/>
      <c r="I36" s="125"/>
      <c r="J36" s="125"/>
      <c r="K36" s="125"/>
      <c r="L36" s="125"/>
      <c r="M36" s="125"/>
      <c r="N36" s="125"/>
      <c r="O36" s="125"/>
      <c r="P36" s="125"/>
    </row>
    <row r="37" spans="1:16">
      <c r="A37" s="125"/>
      <c r="B37" s="125"/>
      <c r="C37" s="125"/>
      <c r="D37" s="125"/>
      <c r="E37" s="125"/>
      <c r="F37" s="125"/>
      <c r="G37" s="125"/>
      <c r="H37" s="125"/>
      <c r="I37" s="125"/>
      <c r="J37" s="125"/>
      <c r="K37" s="125"/>
      <c r="L37" s="125"/>
      <c r="M37" s="125"/>
      <c r="N37" s="125"/>
      <c r="O37" s="125"/>
      <c r="P37" s="125"/>
    </row>
    <row r="38" spans="1:16">
      <c r="A38" s="125"/>
      <c r="B38" s="125"/>
      <c r="C38" s="125"/>
      <c r="D38" s="125"/>
      <c r="E38" s="125"/>
      <c r="F38" s="125"/>
      <c r="G38" s="125"/>
      <c r="H38" s="125"/>
      <c r="I38" s="125"/>
      <c r="J38" s="125"/>
      <c r="K38" s="125"/>
      <c r="L38" s="125"/>
      <c r="M38" s="125"/>
      <c r="N38" s="125"/>
      <c r="O38" s="125"/>
      <c r="P38" s="125"/>
    </row>
    <row r="39" spans="1:16">
      <c r="A39" s="125"/>
      <c r="B39" s="125"/>
      <c r="C39" s="125"/>
      <c r="D39" s="125"/>
      <c r="E39" s="125"/>
      <c r="F39" s="125"/>
      <c r="G39" s="125"/>
      <c r="H39" s="125"/>
      <c r="I39" s="125"/>
      <c r="J39" s="125"/>
      <c r="K39" s="125"/>
      <c r="L39" s="125"/>
      <c r="M39" s="125"/>
      <c r="N39" s="125"/>
      <c r="O39" s="125"/>
      <c r="P39" s="125"/>
    </row>
    <row r="40" spans="1:16">
      <c r="A40" s="125"/>
      <c r="B40" s="125"/>
      <c r="C40" s="125"/>
      <c r="D40" s="125"/>
      <c r="E40" s="125"/>
      <c r="F40" s="125"/>
      <c r="G40" s="125"/>
      <c r="H40" s="125"/>
      <c r="I40" s="125"/>
      <c r="J40" s="125"/>
      <c r="K40" s="125"/>
      <c r="L40" s="125"/>
      <c r="M40" s="125"/>
      <c r="N40" s="125"/>
      <c r="O40" s="125"/>
      <c r="P40" s="125"/>
    </row>
    <row r="41" spans="1:16">
      <c r="A41" s="125"/>
      <c r="B41" s="125"/>
      <c r="C41" s="125"/>
      <c r="D41" s="125"/>
      <c r="E41" s="125"/>
      <c r="F41" s="125"/>
      <c r="G41" s="125"/>
      <c r="H41" s="125"/>
      <c r="I41" s="125"/>
      <c r="J41" s="125"/>
      <c r="K41" s="125"/>
      <c r="L41" s="125"/>
      <c r="M41" s="125"/>
      <c r="N41" s="125"/>
      <c r="O41" s="125"/>
      <c r="P41" s="125"/>
    </row>
    <row r="42" spans="1:16">
      <c r="A42" s="125"/>
      <c r="B42" s="125"/>
      <c r="C42" s="125"/>
      <c r="D42" s="125"/>
      <c r="E42" s="125"/>
      <c r="F42" s="125"/>
      <c r="G42" s="125"/>
      <c r="H42" s="125"/>
      <c r="I42" s="125"/>
      <c r="J42" s="125"/>
      <c r="K42" s="125"/>
      <c r="L42" s="125"/>
      <c r="M42" s="125"/>
      <c r="N42" s="125"/>
      <c r="O42" s="125"/>
      <c r="P42" s="125"/>
    </row>
    <row r="43" spans="1:16">
      <c r="A43" s="125"/>
      <c r="B43" s="125"/>
      <c r="C43" s="125"/>
      <c r="D43" s="125"/>
      <c r="E43" s="125"/>
      <c r="F43" s="125"/>
      <c r="G43" s="125"/>
      <c r="H43" s="125"/>
      <c r="I43" s="125"/>
      <c r="J43" s="125"/>
      <c r="K43" s="125"/>
      <c r="L43" s="125"/>
      <c r="M43" s="125"/>
      <c r="N43" s="125"/>
      <c r="O43" s="125"/>
      <c r="P43" s="125"/>
    </row>
    <row r="44" spans="1:16">
      <c r="A44" s="125"/>
      <c r="B44" s="125"/>
      <c r="C44" s="125"/>
      <c r="D44" s="125"/>
      <c r="E44" s="125"/>
      <c r="F44" s="125"/>
      <c r="G44" s="125"/>
      <c r="H44" s="125"/>
      <c r="I44" s="125"/>
      <c r="J44" s="125"/>
      <c r="K44" s="125"/>
      <c r="L44" s="125"/>
      <c r="M44" s="125"/>
      <c r="N44" s="125"/>
      <c r="O44" s="125"/>
      <c r="P44" s="125"/>
    </row>
    <row r="45" spans="1:16">
      <c r="A45" s="125"/>
      <c r="B45" s="125"/>
      <c r="C45" s="125"/>
      <c r="D45" s="125"/>
      <c r="E45" s="125"/>
      <c r="F45" s="125"/>
      <c r="G45" s="125"/>
      <c r="H45" s="125"/>
      <c r="I45" s="125"/>
      <c r="J45" s="125"/>
      <c r="K45" s="125"/>
      <c r="L45" s="125"/>
      <c r="M45" s="125"/>
      <c r="N45" s="125"/>
      <c r="O45" s="125"/>
      <c r="P45" s="125"/>
    </row>
    <row r="46" spans="1:16">
      <c r="A46" s="125"/>
      <c r="B46" s="125"/>
      <c r="C46" s="125"/>
      <c r="D46" s="125"/>
      <c r="E46" s="125"/>
      <c r="F46" s="125"/>
      <c r="G46" s="125"/>
      <c r="H46" s="125"/>
      <c r="I46" s="125"/>
      <c r="J46" s="125"/>
      <c r="K46" s="125"/>
      <c r="L46" s="125"/>
      <c r="M46" s="125"/>
      <c r="N46" s="125"/>
      <c r="O46" s="125"/>
      <c r="P46" s="125"/>
    </row>
    <row r="47" spans="1:16">
      <c r="A47" s="125"/>
      <c r="B47" s="125"/>
      <c r="C47" s="125"/>
      <c r="D47" s="125"/>
      <c r="E47" s="125"/>
      <c r="F47" s="125"/>
      <c r="G47" s="125"/>
      <c r="H47" s="125"/>
      <c r="I47" s="125"/>
      <c r="J47" s="125"/>
      <c r="K47" s="125"/>
      <c r="L47" s="125"/>
      <c r="M47" s="125"/>
      <c r="N47" s="125"/>
      <c r="O47" s="125"/>
      <c r="P47" s="125"/>
    </row>
    <row r="48" spans="1:16">
      <c r="A48" s="125"/>
      <c r="B48" s="125"/>
      <c r="C48" s="125"/>
      <c r="D48" s="125"/>
      <c r="E48" s="125"/>
      <c r="F48" s="125"/>
      <c r="G48" s="125"/>
      <c r="H48" s="125"/>
      <c r="I48" s="125"/>
      <c r="J48" s="125"/>
      <c r="K48" s="125"/>
      <c r="L48" s="125"/>
      <c r="M48" s="125"/>
      <c r="N48" s="125"/>
      <c r="O48" s="125"/>
      <c r="P48" s="125"/>
    </row>
    <row r="49" spans="1:16">
      <c r="A49" s="125"/>
      <c r="B49" s="125"/>
      <c r="C49" s="125"/>
      <c r="D49" s="125"/>
      <c r="E49" s="125"/>
      <c r="F49" s="125"/>
      <c r="G49" s="125"/>
      <c r="H49" s="125"/>
      <c r="I49" s="125"/>
      <c r="J49" s="125"/>
      <c r="K49" s="125"/>
      <c r="L49" s="125"/>
      <c r="M49" s="125"/>
      <c r="N49" s="125"/>
      <c r="O49" s="125"/>
      <c r="P49" s="125"/>
    </row>
    <row r="50" spans="1:16">
      <c r="A50" s="125"/>
      <c r="B50" s="125"/>
      <c r="C50" s="125"/>
      <c r="D50" s="125"/>
      <c r="E50" s="125"/>
      <c r="F50" s="125"/>
      <c r="G50" s="125"/>
      <c r="H50" s="125"/>
      <c r="I50" s="125"/>
      <c r="J50" s="125"/>
      <c r="K50" s="125"/>
      <c r="L50" s="125"/>
      <c r="M50" s="125"/>
      <c r="N50" s="125"/>
      <c r="O50" s="125"/>
      <c r="P50" s="125"/>
    </row>
    <row r="51" spans="1:16" ht="46.5" customHeight="1">
      <c r="A51" s="379" t="s">
        <v>932</v>
      </c>
      <c r="B51" s="371"/>
      <c r="C51" s="371"/>
      <c r="D51" s="371"/>
      <c r="E51" s="371"/>
      <c r="F51" s="371"/>
      <c r="G51" s="371"/>
      <c r="H51" s="371"/>
      <c r="I51" s="371"/>
      <c r="J51" s="371"/>
      <c r="K51" s="371"/>
      <c r="L51" s="371"/>
      <c r="M51" s="371"/>
      <c r="N51" s="371"/>
      <c r="O51" s="371"/>
      <c r="P51" s="371"/>
    </row>
    <row r="52" spans="1:16" ht="18.75">
      <c r="A52" s="380" t="s">
        <v>898</v>
      </c>
      <c r="B52" s="188"/>
      <c r="C52" s="188"/>
      <c r="D52" s="188"/>
      <c r="E52" s="188"/>
      <c r="F52" s="188"/>
      <c r="G52" s="188"/>
      <c r="H52" s="188"/>
      <c r="I52" s="188"/>
      <c r="J52" s="188"/>
      <c r="K52" s="188"/>
      <c r="L52" s="188"/>
      <c r="M52" s="188"/>
      <c r="N52" s="188"/>
      <c r="O52" s="188"/>
      <c r="P52" s="188"/>
    </row>
    <row r="53" spans="1:16" ht="69.95" customHeight="1">
      <c r="A53" s="377" t="s">
        <v>141</v>
      </c>
      <c r="B53" s="377"/>
      <c r="C53" s="377"/>
      <c r="D53" s="377"/>
      <c r="E53" s="377"/>
      <c r="F53" s="377"/>
      <c r="G53" s="377"/>
      <c r="H53" s="377"/>
      <c r="I53" s="377"/>
      <c r="J53" s="377"/>
      <c r="K53" s="377"/>
      <c r="L53" s="377"/>
      <c r="M53" s="377"/>
      <c r="N53" s="377"/>
      <c r="O53" s="377"/>
      <c r="P53" s="377"/>
    </row>
    <row r="54" spans="1:16">
      <c r="A54" s="125"/>
      <c r="B54" s="125"/>
      <c r="C54" s="125"/>
      <c r="D54" s="125"/>
      <c r="E54" s="125"/>
      <c r="F54" s="125"/>
      <c r="G54" s="125"/>
      <c r="H54" s="125"/>
      <c r="I54" s="125"/>
      <c r="J54" s="125"/>
      <c r="K54" s="125"/>
      <c r="L54" s="125"/>
      <c r="M54" s="125"/>
      <c r="N54" s="125"/>
      <c r="O54" s="125"/>
      <c r="P54" s="125"/>
    </row>
    <row r="55" spans="1:16">
      <c r="A55" s="125"/>
      <c r="B55" s="125"/>
      <c r="C55" s="125"/>
      <c r="D55" s="125"/>
      <c r="E55" s="125"/>
      <c r="F55" s="125"/>
      <c r="G55" s="125"/>
      <c r="H55" s="125"/>
      <c r="I55" s="125" t="s">
        <v>413</v>
      </c>
      <c r="J55" s="125">
        <v>0.14299999999999999</v>
      </c>
      <c r="K55" s="125">
        <v>0.35849056603773582</v>
      </c>
      <c r="L55" s="125"/>
      <c r="M55" s="125"/>
      <c r="N55" s="125"/>
      <c r="O55" s="125"/>
      <c r="P55" s="125"/>
    </row>
    <row r="56" spans="1:16">
      <c r="A56" s="125"/>
      <c r="B56" s="125"/>
      <c r="C56" s="125"/>
      <c r="D56" s="125"/>
      <c r="E56" s="125"/>
      <c r="F56" s="125"/>
      <c r="G56" s="125"/>
      <c r="H56" s="125"/>
      <c r="I56" s="125" t="s">
        <v>408</v>
      </c>
      <c r="J56" s="125">
        <v>4.1000000000000002E-2</v>
      </c>
      <c r="K56" s="125">
        <v>7.5471698113207544E-2</v>
      </c>
      <c r="L56" s="125"/>
      <c r="M56" s="125"/>
      <c r="N56" s="125"/>
      <c r="O56" s="125"/>
      <c r="P56" s="125"/>
    </row>
    <row r="57" spans="1:16">
      <c r="A57" s="125"/>
      <c r="B57" s="125"/>
      <c r="C57" s="125"/>
      <c r="D57" s="125"/>
      <c r="E57" s="125"/>
      <c r="F57" s="125"/>
      <c r="G57" s="125"/>
      <c r="H57" s="125"/>
      <c r="I57" s="125" t="s">
        <v>407</v>
      </c>
      <c r="J57" s="125">
        <v>6.3E-2</v>
      </c>
      <c r="K57" s="125">
        <v>5.6603773584905662E-2</v>
      </c>
      <c r="L57" s="125"/>
      <c r="M57" s="125"/>
      <c r="N57" s="125"/>
      <c r="O57" s="125"/>
      <c r="P57" s="125"/>
    </row>
    <row r="58" spans="1:16">
      <c r="A58" s="125"/>
      <c r="B58" s="125"/>
      <c r="C58" s="125"/>
      <c r="D58" s="125"/>
      <c r="E58" s="125"/>
      <c r="F58" s="125"/>
      <c r="G58" s="125"/>
      <c r="H58" s="125"/>
      <c r="I58" s="125" t="s">
        <v>406</v>
      </c>
      <c r="J58" s="125">
        <v>4.5999999999999999E-2</v>
      </c>
      <c r="K58" s="125">
        <v>9.4339622641509441E-2</v>
      </c>
      <c r="L58" s="125"/>
      <c r="M58" s="125"/>
      <c r="N58" s="125"/>
      <c r="O58" s="125"/>
      <c r="P58" s="125"/>
    </row>
    <row r="59" spans="1:16">
      <c r="A59" s="125"/>
      <c r="B59" s="125"/>
      <c r="C59" s="125"/>
      <c r="D59" s="125"/>
      <c r="E59" s="125"/>
      <c r="F59" s="125"/>
      <c r="G59" s="125"/>
      <c r="H59" s="125"/>
      <c r="I59" s="125" t="s">
        <v>405</v>
      </c>
      <c r="J59" s="125">
        <v>0.12</v>
      </c>
      <c r="K59" s="125">
        <v>0.11320754716981132</v>
      </c>
      <c r="L59" s="125"/>
      <c r="M59" s="125"/>
      <c r="N59" s="125"/>
      <c r="O59" s="125"/>
      <c r="P59" s="125"/>
    </row>
    <row r="60" spans="1:16">
      <c r="A60" s="125"/>
      <c r="B60" s="125"/>
      <c r="C60" s="125"/>
      <c r="D60" s="125"/>
      <c r="E60" s="125"/>
      <c r="F60" s="125"/>
      <c r="G60" s="125"/>
      <c r="H60" s="125"/>
      <c r="I60" s="125" t="s">
        <v>403</v>
      </c>
      <c r="J60" s="125">
        <v>0.20399999999999999</v>
      </c>
      <c r="K60" s="125">
        <v>0.11320754716981132</v>
      </c>
      <c r="L60" s="125"/>
      <c r="M60" s="125"/>
      <c r="N60" s="125"/>
      <c r="O60" s="125"/>
      <c r="P60" s="125"/>
    </row>
    <row r="61" spans="1:16">
      <c r="A61" s="125"/>
      <c r="B61" s="125"/>
      <c r="C61" s="125"/>
      <c r="D61" s="125"/>
      <c r="E61" s="125"/>
      <c r="F61" s="125"/>
      <c r="G61" s="125"/>
      <c r="H61" s="125"/>
      <c r="I61" s="125" t="s">
        <v>402</v>
      </c>
      <c r="J61" s="125">
        <v>0.25</v>
      </c>
      <c r="K61" s="125">
        <v>0.11320754716981132</v>
      </c>
      <c r="L61" s="125"/>
      <c r="M61" s="125"/>
      <c r="N61" s="125"/>
      <c r="O61" s="125"/>
      <c r="P61" s="125"/>
    </row>
    <row r="62" spans="1:16">
      <c r="A62" s="125"/>
      <c r="B62" s="125"/>
      <c r="C62" s="125"/>
      <c r="D62" s="125"/>
      <c r="E62" s="125"/>
      <c r="F62" s="125"/>
      <c r="G62" s="125"/>
      <c r="H62" s="125"/>
      <c r="I62" s="157" t="s">
        <v>545</v>
      </c>
      <c r="J62" s="125">
        <v>0.13300000000000001</v>
      </c>
      <c r="K62" s="125">
        <v>7.5471698113207544E-2</v>
      </c>
      <c r="L62" s="125"/>
      <c r="M62" s="125"/>
      <c r="N62" s="125"/>
      <c r="O62" s="125"/>
      <c r="P62" s="125"/>
    </row>
    <row r="63" spans="1:16">
      <c r="A63" s="125"/>
      <c r="B63" s="125"/>
      <c r="C63" s="125"/>
      <c r="D63" s="125"/>
      <c r="E63" s="125"/>
      <c r="F63" s="125"/>
      <c r="G63" s="125"/>
      <c r="H63" s="125"/>
      <c r="I63" s="125"/>
      <c r="J63" s="125"/>
      <c r="K63" s="125"/>
      <c r="L63" s="125"/>
      <c r="M63" s="125"/>
      <c r="N63" s="125"/>
      <c r="O63" s="125"/>
      <c r="P63" s="125"/>
    </row>
    <row r="64" spans="1:16">
      <c r="A64" s="125"/>
      <c r="B64" s="125"/>
      <c r="C64" s="125"/>
      <c r="D64" s="125"/>
      <c r="E64" s="125"/>
      <c r="F64" s="125"/>
      <c r="G64" s="125"/>
      <c r="H64" s="125"/>
      <c r="I64" s="125"/>
      <c r="J64" s="125"/>
      <c r="K64" s="125"/>
      <c r="L64" s="125"/>
      <c r="M64" s="125"/>
      <c r="N64" s="125"/>
      <c r="O64" s="125"/>
      <c r="P64" s="125"/>
    </row>
    <row r="65" spans="1:16">
      <c r="A65" s="125"/>
      <c r="B65" s="125"/>
      <c r="C65" s="125"/>
      <c r="D65" s="125"/>
      <c r="E65" s="125"/>
      <c r="F65" s="125"/>
      <c r="G65" s="125"/>
      <c r="H65" s="125"/>
      <c r="I65" s="125"/>
      <c r="J65" s="125"/>
      <c r="K65" s="125"/>
      <c r="L65" s="125"/>
      <c r="M65" s="125"/>
      <c r="N65" s="125"/>
      <c r="O65" s="125"/>
      <c r="P65" s="125"/>
    </row>
    <row r="66" spans="1:16">
      <c r="A66" s="125"/>
      <c r="B66" s="125"/>
      <c r="C66" s="125"/>
      <c r="D66" s="125"/>
      <c r="E66" s="125"/>
      <c r="F66" s="125"/>
      <c r="G66" s="125"/>
      <c r="H66" s="125"/>
      <c r="I66" s="125"/>
      <c r="J66" s="125"/>
      <c r="K66" s="125"/>
      <c r="L66" s="125"/>
      <c r="M66" s="125"/>
      <c r="N66" s="125"/>
      <c r="O66" s="125"/>
      <c r="P66" s="125"/>
    </row>
    <row r="67" spans="1:16">
      <c r="A67" s="125"/>
      <c r="B67" s="125"/>
      <c r="C67" s="125"/>
      <c r="D67" s="125"/>
      <c r="E67" s="125"/>
      <c r="F67" s="125"/>
      <c r="G67" s="125"/>
      <c r="H67" s="125"/>
      <c r="I67" s="125"/>
      <c r="J67" s="125"/>
      <c r="K67" s="125"/>
      <c r="L67" s="125"/>
      <c r="M67" s="125"/>
      <c r="N67" s="125"/>
      <c r="O67" s="125"/>
      <c r="P67" s="125"/>
    </row>
    <row r="68" spans="1:16">
      <c r="A68" s="125"/>
      <c r="B68" s="125"/>
      <c r="C68" s="125"/>
      <c r="D68" s="125"/>
      <c r="E68" s="125"/>
      <c r="F68" s="125"/>
      <c r="G68" s="125"/>
      <c r="H68" s="125"/>
      <c r="I68" s="125"/>
      <c r="J68" s="125"/>
      <c r="K68" s="125"/>
      <c r="L68" s="125"/>
      <c r="M68" s="125"/>
      <c r="N68" s="125"/>
      <c r="O68" s="125"/>
      <c r="P68" s="125"/>
    </row>
    <row r="69" spans="1:16">
      <c r="A69" s="125"/>
      <c r="B69" s="125"/>
      <c r="C69" s="125"/>
      <c r="D69" s="125"/>
      <c r="E69" s="125"/>
      <c r="F69" s="125"/>
      <c r="G69" s="125"/>
      <c r="H69" s="125"/>
      <c r="I69" s="125"/>
      <c r="J69" s="125"/>
      <c r="K69" s="125"/>
      <c r="L69" s="125"/>
      <c r="M69" s="125"/>
      <c r="N69" s="125"/>
      <c r="O69" s="125"/>
      <c r="P69" s="125"/>
    </row>
    <row r="70" spans="1:16">
      <c r="A70" s="125"/>
      <c r="B70" s="125"/>
      <c r="C70" s="125"/>
      <c r="D70" s="125"/>
      <c r="E70" s="125"/>
      <c r="F70" s="125"/>
      <c r="G70" s="125"/>
      <c r="H70" s="125"/>
      <c r="I70" s="125"/>
      <c r="J70" s="125"/>
      <c r="K70" s="125"/>
      <c r="L70" s="125"/>
      <c r="M70" s="125"/>
      <c r="N70" s="125"/>
      <c r="O70" s="125"/>
      <c r="P70" s="125"/>
    </row>
    <row r="71" spans="1:16">
      <c r="A71" s="125"/>
      <c r="B71" s="125"/>
      <c r="C71" s="125"/>
      <c r="D71" s="125"/>
      <c r="E71" s="125"/>
      <c r="F71" s="125"/>
      <c r="G71" s="125"/>
      <c r="H71" s="125"/>
      <c r="I71" s="125"/>
      <c r="J71" s="125"/>
      <c r="K71" s="125"/>
      <c r="L71" s="125"/>
      <c r="M71" s="125"/>
      <c r="N71" s="125"/>
      <c r="O71" s="125"/>
      <c r="P71" s="125"/>
    </row>
    <row r="72" spans="1:16">
      <c r="A72" s="125"/>
      <c r="B72" s="125"/>
      <c r="C72" s="125"/>
      <c r="D72" s="125"/>
      <c r="E72" s="125"/>
      <c r="F72" s="125"/>
      <c r="G72" s="125"/>
      <c r="H72" s="125"/>
      <c r="I72" s="125"/>
      <c r="J72" s="125"/>
      <c r="K72" s="125"/>
      <c r="L72" s="125"/>
      <c r="M72" s="125"/>
      <c r="N72" s="125"/>
      <c r="O72" s="125"/>
      <c r="P72" s="125"/>
    </row>
    <row r="73" spans="1:16">
      <c r="A73" s="125"/>
      <c r="B73" s="125"/>
      <c r="C73" s="125"/>
      <c r="D73" s="125"/>
      <c r="E73" s="125"/>
      <c r="F73" s="125"/>
      <c r="G73" s="125"/>
      <c r="H73" s="125"/>
      <c r="I73" s="125"/>
      <c r="J73" s="125"/>
      <c r="K73" s="125"/>
      <c r="L73" s="125"/>
      <c r="M73" s="125"/>
      <c r="N73" s="125"/>
      <c r="O73" s="125"/>
      <c r="P73" s="125"/>
    </row>
    <row r="74" spans="1:16">
      <c r="A74" s="125"/>
      <c r="B74" s="125"/>
      <c r="C74" s="125"/>
      <c r="D74" s="125"/>
      <c r="E74" s="125"/>
      <c r="F74" s="125"/>
      <c r="G74" s="125"/>
      <c r="H74" s="125"/>
      <c r="I74" s="125"/>
      <c r="J74" s="125"/>
      <c r="K74" s="125"/>
      <c r="L74" s="125"/>
      <c r="M74" s="125"/>
      <c r="N74" s="125"/>
      <c r="O74" s="125"/>
      <c r="P74" s="125"/>
    </row>
    <row r="75" spans="1:16">
      <c r="A75" s="125"/>
      <c r="B75" s="125"/>
      <c r="C75" s="125"/>
      <c r="D75" s="125"/>
      <c r="E75" s="125"/>
      <c r="F75" s="125"/>
      <c r="G75" s="125"/>
      <c r="H75" s="125"/>
      <c r="I75" s="125"/>
      <c r="J75" s="125"/>
      <c r="K75" s="125"/>
      <c r="L75" s="125"/>
      <c r="M75" s="125"/>
      <c r="N75" s="125"/>
      <c r="O75" s="125"/>
      <c r="P75" s="125"/>
    </row>
    <row r="76" spans="1:16" ht="23.25" customHeight="1">
      <c r="A76" s="385" t="s">
        <v>933</v>
      </c>
      <c r="B76" s="386"/>
      <c r="C76" s="386"/>
      <c r="D76" s="386"/>
      <c r="E76" s="386"/>
      <c r="F76" s="386"/>
      <c r="G76" s="386"/>
      <c r="H76" s="386"/>
      <c r="I76" s="386"/>
      <c r="J76" s="386"/>
      <c r="K76" s="386"/>
      <c r="L76" s="386"/>
      <c r="M76" s="386"/>
      <c r="N76" s="386"/>
      <c r="O76" s="386"/>
      <c r="P76" s="386"/>
    </row>
    <row r="77" spans="1:16" ht="19.5" thickBot="1">
      <c r="A77" s="380" t="s">
        <v>895</v>
      </c>
      <c r="B77" s="188"/>
      <c r="C77" s="188"/>
      <c r="D77" s="188"/>
      <c r="E77" s="188"/>
      <c r="F77" s="188"/>
      <c r="G77" s="188"/>
      <c r="H77" s="188"/>
      <c r="I77" s="188"/>
      <c r="J77" s="188"/>
      <c r="K77" s="188"/>
      <c r="L77" s="188"/>
      <c r="M77" s="188"/>
      <c r="N77" s="188"/>
      <c r="O77" s="188"/>
      <c r="P77" s="188"/>
    </row>
    <row r="78" spans="1:16" ht="69.95" customHeight="1">
      <c r="A78" s="388" t="s">
        <v>145</v>
      </c>
      <c r="B78" s="389"/>
      <c r="C78" s="389"/>
      <c r="D78" s="389"/>
      <c r="E78" s="389"/>
      <c r="F78" s="389"/>
      <c r="G78" s="389"/>
      <c r="H78" s="389"/>
      <c r="I78" s="389"/>
      <c r="J78" s="389"/>
      <c r="K78" s="389"/>
      <c r="L78" s="389"/>
      <c r="M78" s="389"/>
      <c r="N78" s="389"/>
      <c r="O78" s="389"/>
      <c r="P78" s="390"/>
    </row>
    <row r="79" spans="1:16">
      <c r="A79" s="150"/>
      <c r="B79" s="151"/>
      <c r="C79" s="151"/>
      <c r="D79" s="151"/>
      <c r="E79" s="151"/>
      <c r="F79" s="151"/>
      <c r="G79" s="151"/>
      <c r="H79" s="151"/>
      <c r="I79" s="151"/>
      <c r="J79" s="151"/>
      <c r="K79" s="151"/>
      <c r="L79" s="151"/>
      <c r="M79" s="151"/>
      <c r="N79" s="151"/>
      <c r="O79" s="151"/>
      <c r="P79" s="152"/>
    </row>
    <row r="80" spans="1:16">
      <c r="A80" s="143"/>
      <c r="B80" s="144"/>
      <c r="C80" s="144"/>
      <c r="D80" s="144"/>
      <c r="E80" s="144"/>
      <c r="F80" s="144"/>
      <c r="G80" s="144"/>
      <c r="H80" s="144"/>
      <c r="I80" s="158">
        <v>1</v>
      </c>
      <c r="J80" s="144">
        <v>0.26785714285714285</v>
      </c>
      <c r="K80" s="144">
        <v>0.13500000000000001</v>
      </c>
      <c r="L80" s="144"/>
      <c r="M80" s="144"/>
      <c r="N80" s="144"/>
      <c r="O80" s="144"/>
      <c r="P80" s="145"/>
    </row>
    <row r="81" spans="1:16">
      <c r="A81" s="143"/>
      <c r="B81" s="144"/>
      <c r="C81" s="144"/>
      <c r="D81" s="144"/>
      <c r="E81" s="144"/>
      <c r="F81" s="144"/>
      <c r="G81" s="144"/>
      <c r="H81" s="144"/>
      <c r="I81" s="144" t="s">
        <v>402</v>
      </c>
      <c r="J81" s="144">
        <v>0.5</v>
      </c>
      <c r="K81" s="144">
        <v>0.39100000000000001</v>
      </c>
      <c r="L81" s="144"/>
      <c r="M81" s="144"/>
      <c r="N81" s="144"/>
      <c r="O81" s="144"/>
      <c r="P81" s="145"/>
    </row>
    <row r="82" spans="1:16">
      <c r="A82" s="143"/>
      <c r="B82" s="144"/>
      <c r="C82" s="144"/>
      <c r="D82" s="144"/>
      <c r="E82" s="144"/>
      <c r="F82" s="144"/>
      <c r="G82" s="144"/>
      <c r="H82" s="144"/>
      <c r="I82" s="144" t="s">
        <v>403</v>
      </c>
      <c r="J82" s="144">
        <v>0.14285714285714285</v>
      </c>
      <c r="K82" s="144">
        <v>0.247</v>
      </c>
      <c r="L82" s="144"/>
      <c r="M82" s="144"/>
      <c r="N82" s="144"/>
      <c r="O82" s="144"/>
      <c r="P82" s="145"/>
    </row>
    <row r="83" spans="1:16">
      <c r="A83" s="143"/>
      <c r="B83" s="144"/>
      <c r="C83" s="144"/>
      <c r="D83" s="144"/>
      <c r="E83" s="144"/>
      <c r="F83" s="144"/>
      <c r="G83" s="144"/>
      <c r="H83" s="144"/>
      <c r="I83" s="144" t="s">
        <v>405</v>
      </c>
      <c r="J83" s="144">
        <v>5.3571428571428568E-2</v>
      </c>
      <c r="K83" s="144">
        <v>0.111</v>
      </c>
      <c r="L83" s="144"/>
      <c r="M83" s="144"/>
      <c r="N83" s="144"/>
      <c r="O83" s="144"/>
      <c r="P83" s="145"/>
    </row>
    <row r="84" spans="1:16">
      <c r="A84" s="143"/>
      <c r="B84" s="144"/>
      <c r="C84" s="144"/>
      <c r="D84" s="144"/>
      <c r="E84" s="144"/>
      <c r="F84" s="144"/>
      <c r="G84" s="144"/>
      <c r="H84" s="144"/>
      <c r="I84" s="144" t="s">
        <v>406</v>
      </c>
      <c r="J84" s="144">
        <v>0</v>
      </c>
      <c r="K84" s="144">
        <v>3.4000000000000002E-2</v>
      </c>
      <c r="L84" s="144"/>
      <c r="M84" s="144"/>
      <c r="N84" s="144"/>
      <c r="O84" s="144"/>
      <c r="P84" s="145"/>
    </row>
    <row r="85" spans="1:16">
      <c r="A85" s="143"/>
      <c r="B85" s="144"/>
      <c r="C85" s="144"/>
      <c r="D85" s="144"/>
      <c r="E85" s="144"/>
      <c r="F85" s="144"/>
      <c r="G85" s="144"/>
      <c r="H85" s="144"/>
      <c r="I85" s="144" t="s">
        <v>407</v>
      </c>
      <c r="J85" s="144">
        <v>3.5714285714285712E-2</v>
      </c>
      <c r="K85" s="144">
        <v>4.2000000000000003E-2</v>
      </c>
      <c r="L85" s="144"/>
      <c r="M85" s="144"/>
      <c r="N85" s="144"/>
      <c r="O85" s="144"/>
      <c r="P85" s="145"/>
    </row>
    <row r="86" spans="1:16">
      <c r="A86" s="143"/>
      <c r="B86" s="144"/>
      <c r="C86" s="144"/>
      <c r="D86" s="144"/>
      <c r="E86" s="144"/>
      <c r="F86" s="144"/>
      <c r="G86" s="144"/>
      <c r="H86" s="144"/>
      <c r="I86" s="144" t="s">
        <v>408</v>
      </c>
      <c r="J86" s="144">
        <v>0</v>
      </c>
      <c r="K86" s="144">
        <v>1.0999999999999999E-2</v>
      </c>
      <c r="L86" s="144"/>
      <c r="M86" s="144"/>
      <c r="N86" s="144"/>
      <c r="O86" s="144"/>
      <c r="P86" s="145"/>
    </row>
    <row r="87" spans="1:16">
      <c r="A87" s="143"/>
      <c r="B87" s="144"/>
      <c r="C87" s="144"/>
      <c r="D87" s="144"/>
      <c r="E87" s="144"/>
      <c r="F87" s="144"/>
      <c r="G87" s="144"/>
      <c r="H87" s="144"/>
      <c r="I87" s="144" t="s">
        <v>409</v>
      </c>
      <c r="J87" s="144">
        <v>0</v>
      </c>
      <c r="K87" s="144">
        <v>6.0000000000000001E-3</v>
      </c>
      <c r="L87" s="144"/>
      <c r="M87" s="144"/>
      <c r="N87" s="144"/>
      <c r="O87" s="144"/>
      <c r="P87" s="145"/>
    </row>
    <row r="88" spans="1:16">
      <c r="A88" s="143"/>
      <c r="B88" s="144"/>
      <c r="C88" s="144"/>
      <c r="D88" s="144"/>
      <c r="E88" s="144"/>
      <c r="F88" s="144"/>
      <c r="G88" s="144"/>
      <c r="H88" s="144"/>
      <c r="I88" s="144" t="s">
        <v>410</v>
      </c>
      <c r="J88" s="144">
        <v>0</v>
      </c>
      <c r="K88" s="144">
        <v>6.0000000000000001E-3</v>
      </c>
      <c r="L88" s="144"/>
      <c r="M88" s="144"/>
      <c r="N88" s="144"/>
      <c r="O88" s="144"/>
      <c r="P88" s="145"/>
    </row>
    <row r="89" spans="1:16">
      <c r="A89" s="143"/>
      <c r="B89" s="144"/>
      <c r="C89" s="144"/>
      <c r="D89" s="144"/>
      <c r="E89" s="144"/>
      <c r="F89" s="144"/>
      <c r="G89" s="144"/>
      <c r="H89" s="144"/>
      <c r="I89" s="144" t="s">
        <v>411</v>
      </c>
      <c r="J89" s="144">
        <v>0</v>
      </c>
      <c r="K89" s="144">
        <v>5.0000000000000001E-3</v>
      </c>
      <c r="L89" s="144"/>
      <c r="M89" s="144"/>
      <c r="N89" s="144"/>
      <c r="O89" s="144"/>
      <c r="P89" s="145"/>
    </row>
    <row r="90" spans="1:16">
      <c r="A90" s="143"/>
      <c r="B90" s="144"/>
      <c r="C90" s="144"/>
      <c r="D90" s="144"/>
      <c r="E90" s="144"/>
      <c r="F90" s="144"/>
      <c r="G90" s="144"/>
      <c r="H90" s="144"/>
      <c r="I90" s="144" t="s">
        <v>412</v>
      </c>
      <c r="J90" s="144">
        <v>0</v>
      </c>
      <c r="K90" s="144">
        <v>1.2E-2</v>
      </c>
      <c r="L90" s="144"/>
      <c r="M90" s="144"/>
      <c r="N90" s="144"/>
      <c r="O90" s="144"/>
      <c r="P90" s="145"/>
    </row>
    <row r="91" spans="1:16">
      <c r="A91" s="143"/>
      <c r="B91" s="144"/>
      <c r="C91" s="144"/>
      <c r="D91" s="144"/>
      <c r="E91" s="144"/>
      <c r="F91" s="144"/>
      <c r="G91" s="144"/>
      <c r="H91" s="144"/>
      <c r="I91" s="144"/>
      <c r="J91" s="144"/>
      <c r="K91" s="144"/>
      <c r="L91" s="144"/>
      <c r="M91" s="144"/>
      <c r="N91" s="144"/>
      <c r="O91" s="144"/>
      <c r="P91" s="145"/>
    </row>
    <row r="92" spans="1:16">
      <c r="A92" s="143"/>
      <c r="B92" s="144"/>
      <c r="C92" s="144"/>
      <c r="D92" s="144"/>
      <c r="E92" s="144"/>
      <c r="F92" s="144"/>
      <c r="G92" s="144"/>
      <c r="H92" s="144"/>
      <c r="I92" s="144"/>
      <c r="J92" s="144"/>
      <c r="K92" s="144"/>
      <c r="L92" s="144"/>
      <c r="M92" s="144"/>
      <c r="N92" s="144"/>
      <c r="O92" s="144"/>
      <c r="P92" s="145"/>
    </row>
    <row r="93" spans="1:16">
      <c r="A93" s="143"/>
      <c r="B93" s="144"/>
      <c r="C93" s="144"/>
      <c r="D93" s="144"/>
      <c r="E93" s="144"/>
      <c r="F93" s="144"/>
      <c r="G93" s="144"/>
      <c r="H93" s="144"/>
      <c r="I93" s="144"/>
      <c r="J93" s="144"/>
      <c r="K93" s="144"/>
      <c r="L93" s="144"/>
      <c r="M93" s="144"/>
      <c r="N93" s="144"/>
      <c r="O93" s="144"/>
      <c r="P93" s="145"/>
    </row>
    <row r="94" spans="1:16">
      <c r="A94" s="143"/>
      <c r="B94" s="144"/>
      <c r="C94" s="144"/>
      <c r="D94" s="144"/>
      <c r="E94" s="144"/>
      <c r="F94" s="144"/>
      <c r="G94" s="144"/>
      <c r="H94" s="144"/>
      <c r="I94" s="144"/>
      <c r="J94" s="144"/>
      <c r="K94" s="144"/>
      <c r="L94" s="144"/>
      <c r="M94" s="144"/>
      <c r="N94" s="144"/>
      <c r="O94" s="144"/>
      <c r="P94" s="145"/>
    </row>
    <row r="95" spans="1:16">
      <c r="A95" s="143"/>
      <c r="B95" s="144"/>
      <c r="C95" s="144"/>
      <c r="D95" s="144"/>
      <c r="E95" s="144"/>
      <c r="F95" s="144"/>
      <c r="G95" s="144"/>
      <c r="H95" s="144"/>
      <c r="I95" s="144"/>
      <c r="J95" s="144"/>
      <c r="K95" s="144"/>
      <c r="L95" s="144"/>
      <c r="M95" s="144"/>
      <c r="N95" s="144"/>
      <c r="O95" s="144"/>
      <c r="P95" s="145"/>
    </row>
    <row r="96" spans="1:16">
      <c r="A96" s="143"/>
      <c r="B96" s="144"/>
      <c r="C96" s="144"/>
      <c r="D96" s="144"/>
      <c r="E96" s="144"/>
      <c r="F96" s="144"/>
      <c r="G96" s="144"/>
      <c r="H96" s="144"/>
      <c r="I96" s="144"/>
      <c r="J96" s="144"/>
      <c r="K96" s="144"/>
      <c r="L96" s="144"/>
      <c r="M96" s="144"/>
      <c r="N96" s="144"/>
      <c r="O96" s="144"/>
      <c r="P96" s="145"/>
    </row>
    <row r="97" spans="1:16">
      <c r="A97" s="143"/>
      <c r="B97" s="144"/>
      <c r="C97" s="144"/>
      <c r="D97" s="144"/>
      <c r="E97" s="144"/>
      <c r="F97" s="144"/>
      <c r="G97" s="144"/>
      <c r="H97" s="144"/>
      <c r="I97" s="144"/>
      <c r="J97" s="144"/>
      <c r="K97" s="144"/>
      <c r="L97" s="144"/>
      <c r="M97" s="144"/>
      <c r="N97" s="144"/>
      <c r="O97" s="144"/>
      <c r="P97" s="145"/>
    </row>
    <row r="98" spans="1:16">
      <c r="A98" s="143"/>
      <c r="B98" s="144"/>
      <c r="C98" s="144"/>
      <c r="D98" s="144"/>
      <c r="E98" s="144"/>
      <c r="F98" s="144"/>
      <c r="G98" s="144"/>
      <c r="H98" s="144"/>
      <c r="I98" s="144"/>
      <c r="J98" s="144"/>
      <c r="K98" s="144"/>
      <c r="L98" s="144"/>
      <c r="M98" s="144"/>
      <c r="N98" s="144"/>
      <c r="O98" s="144"/>
      <c r="P98" s="145"/>
    </row>
    <row r="99" spans="1:16" ht="15.75" thickBot="1">
      <c r="A99" s="147"/>
      <c r="B99" s="148"/>
      <c r="C99" s="148"/>
      <c r="D99" s="148"/>
      <c r="E99" s="148"/>
      <c r="F99" s="148"/>
      <c r="G99" s="148"/>
      <c r="H99" s="148"/>
      <c r="I99" s="148"/>
      <c r="J99" s="148"/>
      <c r="K99" s="148"/>
      <c r="L99" s="148"/>
      <c r="M99" s="148"/>
      <c r="N99" s="148"/>
      <c r="O99" s="148"/>
      <c r="P99" s="149"/>
    </row>
    <row r="100" spans="1:16" ht="46.5" customHeight="1">
      <c r="A100" s="391" t="s">
        <v>934</v>
      </c>
      <c r="B100" s="392"/>
      <c r="C100" s="392"/>
      <c r="D100" s="392"/>
      <c r="E100" s="392"/>
      <c r="F100" s="392"/>
      <c r="G100" s="392"/>
      <c r="H100" s="392"/>
      <c r="I100" s="392"/>
      <c r="J100" s="392"/>
      <c r="K100" s="392"/>
      <c r="L100" s="392"/>
      <c r="M100" s="392"/>
      <c r="N100" s="392"/>
      <c r="O100" s="392"/>
      <c r="P100" s="392"/>
    </row>
    <row r="101" spans="1:16" ht="18.75">
      <c r="A101" s="380" t="s">
        <v>895</v>
      </c>
      <c r="B101" s="188"/>
      <c r="C101" s="188"/>
      <c r="D101" s="188"/>
      <c r="E101" s="188"/>
      <c r="F101" s="188"/>
      <c r="G101" s="188"/>
      <c r="H101" s="188"/>
      <c r="I101" s="188"/>
      <c r="J101" s="188"/>
      <c r="K101" s="188"/>
      <c r="L101" s="188"/>
      <c r="M101" s="188"/>
      <c r="N101" s="188"/>
      <c r="O101" s="188"/>
      <c r="P101" s="188"/>
    </row>
    <row r="102" spans="1:16" ht="84.95" customHeight="1">
      <c r="A102" s="377" t="s">
        <v>939</v>
      </c>
      <c r="B102" s="377"/>
      <c r="C102" s="377"/>
      <c r="D102" s="377"/>
      <c r="E102" s="377"/>
      <c r="F102" s="377"/>
      <c r="G102" s="377"/>
      <c r="H102" s="377"/>
      <c r="I102" s="377"/>
      <c r="J102" s="377"/>
      <c r="K102" s="377"/>
      <c r="L102" s="377"/>
      <c r="M102" s="377"/>
      <c r="N102" s="377"/>
      <c r="O102" s="377"/>
      <c r="P102" s="377"/>
    </row>
    <row r="103" spans="1:16">
      <c r="A103" s="125"/>
      <c r="B103" s="125"/>
      <c r="C103" s="125"/>
      <c r="D103" s="125"/>
      <c r="E103" s="125"/>
      <c r="F103" s="125"/>
      <c r="G103" s="125"/>
      <c r="H103" s="125"/>
      <c r="I103" s="125"/>
      <c r="J103" s="125"/>
      <c r="K103" s="125"/>
      <c r="L103" s="125"/>
      <c r="M103" s="125"/>
      <c r="N103" s="125"/>
      <c r="O103" s="125"/>
      <c r="P103" s="125"/>
    </row>
    <row r="104" spans="1:16">
      <c r="A104" s="125"/>
      <c r="B104" s="125"/>
      <c r="C104" s="125"/>
      <c r="D104" s="125"/>
      <c r="E104" s="125"/>
      <c r="F104" s="125"/>
      <c r="G104" s="125"/>
      <c r="H104" s="125"/>
      <c r="I104" s="125" t="s">
        <v>416</v>
      </c>
      <c r="J104" s="125">
        <v>0.63100000000000001</v>
      </c>
      <c r="K104" s="159">
        <v>0.73199999999999998</v>
      </c>
      <c r="L104" s="125"/>
      <c r="M104" s="125"/>
      <c r="N104" s="125"/>
      <c r="O104" s="125"/>
      <c r="P104" s="125"/>
    </row>
    <row r="105" spans="1:16">
      <c r="A105" s="125"/>
      <c r="B105" s="125"/>
      <c r="C105" s="125"/>
      <c r="D105" s="125"/>
      <c r="E105" s="125"/>
      <c r="F105" s="125"/>
      <c r="G105" s="125"/>
      <c r="H105" s="125"/>
      <c r="I105" s="125" t="s">
        <v>415</v>
      </c>
      <c r="J105" s="125">
        <v>0.51200000000000001</v>
      </c>
      <c r="K105" s="159">
        <v>0.66100000000000003</v>
      </c>
      <c r="L105" s="125"/>
      <c r="M105" s="125"/>
      <c r="N105" s="125"/>
      <c r="O105" s="125"/>
      <c r="P105" s="125"/>
    </row>
    <row r="106" spans="1:16">
      <c r="A106" s="125"/>
      <c r="B106" s="125"/>
      <c r="C106" s="125"/>
      <c r="D106" s="125"/>
      <c r="E106" s="125"/>
      <c r="F106" s="125"/>
      <c r="G106" s="125"/>
      <c r="H106" s="125"/>
      <c r="I106" s="125" t="s">
        <v>938</v>
      </c>
      <c r="J106" s="125">
        <v>0.47299999999999998</v>
      </c>
      <c r="K106" s="159">
        <v>0.66100000000000003</v>
      </c>
      <c r="L106" s="125"/>
      <c r="M106" s="125"/>
      <c r="N106" s="125"/>
      <c r="O106" s="125"/>
      <c r="P106" s="125"/>
    </row>
    <row r="107" spans="1:16">
      <c r="A107" s="125"/>
      <c r="B107" s="125"/>
      <c r="C107" s="125"/>
      <c r="D107" s="125"/>
      <c r="E107" s="125"/>
      <c r="F107" s="125"/>
      <c r="G107" s="125"/>
      <c r="H107" s="125"/>
      <c r="I107" s="125" t="s">
        <v>427</v>
      </c>
      <c r="J107" s="125">
        <v>0.622</v>
      </c>
      <c r="K107" s="159">
        <v>0.66100000000000003</v>
      </c>
      <c r="L107" s="125"/>
      <c r="M107" s="125"/>
      <c r="N107" s="125"/>
      <c r="O107" s="125"/>
      <c r="P107" s="125"/>
    </row>
    <row r="108" spans="1:16">
      <c r="A108" s="125"/>
      <c r="B108" s="125"/>
      <c r="C108" s="125"/>
      <c r="D108" s="125"/>
      <c r="E108" s="125"/>
      <c r="F108" s="125"/>
      <c r="G108" s="125"/>
      <c r="H108" s="125"/>
      <c r="I108" s="125" t="s">
        <v>420</v>
      </c>
      <c r="J108" s="125">
        <v>0.47499999999999998</v>
      </c>
      <c r="K108" s="159">
        <v>0.58899999999999997</v>
      </c>
      <c r="L108" s="125"/>
      <c r="M108" s="125"/>
      <c r="N108" s="125"/>
      <c r="O108" s="125"/>
      <c r="P108" s="125"/>
    </row>
    <row r="109" spans="1:16">
      <c r="A109" s="125"/>
      <c r="B109" s="125"/>
      <c r="C109" s="125"/>
      <c r="D109" s="125"/>
      <c r="E109" s="125"/>
      <c r="F109" s="125"/>
      <c r="G109" s="125"/>
      <c r="H109" s="125"/>
      <c r="I109" s="125" t="s">
        <v>935</v>
      </c>
      <c r="J109" s="125">
        <v>0.41799999999999998</v>
      </c>
      <c r="K109" s="159">
        <v>0.57099999999999995</v>
      </c>
      <c r="L109" s="125"/>
      <c r="M109" s="125"/>
      <c r="N109" s="125"/>
      <c r="O109" s="125"/>
      <c r="P109" s="125"/>
    </row>
    <row r="110" spans="1:16">
      <c r="A110" s="125"/>
      <c r="B110" s="125"/>
      <c r="C110" s="125"/>
      <c r="D110" s="125"/>
      <c r="E110" s="125"/>
      <c r="F110" s="125"/>
      <c r="G110" s="125"/>
      <c r="H110" s="125"/>
      <c r="I110" s="125" t="s">
        <v>937</v>
      </c>
      <c r="J110" s="125">
        <v>0.63100000000000001</v>
      </c>
      <c r="K110" s="159">
        <v>0.51800000000000002</v>
      </c>
      <c r="L110" s="125"/>
      <c r="M110" s="125"/>
      <c r="N110" s="125"/>
      <c r="O110" s="125"/>
      <c r="P110" s="125"/>
    </row>
    <row r="111" spans="1:16">
      <c r="A111" s="125"/>
      <c r="B111" s="125"/>
      <c r="C111" s="125"/>
      <c r="D111" s="125"/>
      <c r="E111" s="125"/>
      <c r="F111" s="125"/>
      <c r="G111" s="125"/>
      <c r="H111" s="125"/>
      <c r="I111" s="125" t="s">
        <v>417</v>
      </c>
      <c r="J111" s="125">
        <v>0.496</v>
      </c>
      <c r="K111" s="159">
        <v>0.44600000000000001</v>
      </c>
      <c r="L111" s="125"/>
      <c r="M111" s="125"/>
      <c r="N111" s="125"/>
      <c r="O111" s="125"/>
      <c r="P111" s="125"/>
    </row>
    <row r="112" spans="1:16">
      <c r="A112" s="125"/>
      <c r="B112" s="125"/>
      <c r="C112" s="125"/>
      <c r="D112" s="125"/>
      <c r="E112" s="125"/>
      <c r="F112" s="125"/>
      <c r="G112" s="125"/>
      <c r="H112" s="125"/>
      <c r="I112" s="125" t="s">
        <v>428</v>
      </c>
      <c r="J112" s="125">
        <v>0.45</v>
      </c>
      <c r="K112" s="159">
        <v>0.39300000000000002</v>
      </c>
      <c r="L112" s="125"/>
      <c r="M112" s="125"/>
      <c r="N112" s="125"/>
      <c r="O112" s="125"/>
      <c r="P112" s="125"/>
    </row>
    <row r="113" spans="1:16">
      <c r="A113" s="125"/>
      <c r="B113" s="125"/>
      <c r="C113" s="125"/>
      <c r="D113" s="125"/>
      <c r="E113" s="125"/>
      <c r="F113" s="125"/>
      <c r="G113" s="125"/>
      <c r="H113" s="125"/>
      <c r="I113" s="125" t="s">
        <v>426</v>
      </c>
      <c r="J113" s="125">
        <v>0.39300000000000002</v>
      </c>
      <c r="K113" s="159">
        <v>0.33900000000000002</v>
      </c>
      <c r="L113" s="125"/>
      <c r="M113" s="125"/>
      <c r="N113" s="125"/>
      <c r="O113" s="125"/>
      <c r="P113" s="125"/>
    </row>
    <row r="114" spans="1:16">
      <c r="A114" s="125"/>
      <c r="B114" s="125"/>
      <c r="C114" s="125"/>
      <c r="D114" s="125"/>
      <c r="E114" s="125"/>
      <c r="F114" s="125"/>
      <c r="G114" s="125"/>
      <c r="H114" s="125"/>
      <c r="I114" s="125" t="s">
        <v>423</v>
      </c>
      <c r="J114" s="125">
        <v>0.46800000000000003</v>
      </c>
      <c r="K114" s="159">
        <v>0.32100000000000001</v>
      </c>
      <c r="L114" s="125"/>
      <c r="M114" s="125"/>
      <c r="N114" s="125"/>
      <c r="O114" s="125"/>
      <c r="P114" s="125"/>
    </row>
    <row r="115" spans="1:16">
      <c r="A115" s="125"/>
      <c r="B115" s="125"/>
      <c r="C115" s="125"/>
      <c r="D115" s="125"/>
      <c r="E115" s="125"/>
      <c r="F115" s="125"/>
      <c r="G115" s="125"/>
      <c r="H115" s="125"/>
      <c r="I115" s="125" t="s">
        <v>424</v>
      </c>
      <c r="J115" s="125">
        <v>0.32400000000000001</v>
      </c>
      <c r="K115" s="159">
        <v>0.32100000000000001</v>
      </c>
      <c r="L115" s="125"/>
      <c r="M115" s="125"/>
      <c r="N115" s="125"/>
      <c r="O115" s="125"/>
      <c r="P115" s="125"/>
    </row>
    <row r="116" spans="1:16">
      <c r="A116" s="125"/>
      <c r="B116" s="125"/>
      <c r="C116" s="125"/>
      <c r="D116" s="125"/>
      <c r="E116" s="125"/>
      <c r="F116" s="125"/>
      <c r="G116" s="125"/>
      <c r="H116" s="125"/>
      <c r="I116" s="125" t="s">
        <v>418</v>
      </c>
      <c r="J116" s="125">
        <v>0.34300000000000003</v>
      </c>
      <c r="K116" s="159">
        <v>0.23200000000000001</v>
      </c>
      <c r="L116" s="125"/>
      <c r="M116" s="125"/>
      <c r="N116" s="125"/>
      <c r="O116" s="125"/>
      <c r="P116" s="125"/>
    </row>
    <row r="117" spans="1:16">
      <c r="A117" s="125"/>
      <c r="B117" s="125"/>
      <c r="C117" s="125"/>
      <c r="D117" s="125"/>
      <c r="E117" s="125"/>
      <c r="F117" s="125"/>
      <c r="G117" s="125"/>
      <c r="H117" s="125"/>
      <c r="I117" s="125" t="s">
        <v>936</v>
      </c>
      <c r="J117" s="125">
        <v>0.35099999999999998</v>
      </c>
      <c r="K117" s="159">
        <v>7.0999999999999994E-2</v>
      </c>
      <c r="L117" s="125"/>
      <c r="M117" s="125"/>
      <c r="N117" s="125"/>
      <c r="O117" s="125"/>
      <c r="P117" s="125"/>
    </row>
    <row r="118" spans="1:16">
      <c r="A118" s="125"/>
      <c r="B118" s="125"/>
      <c r="C118" s="125"/>
      <c r="D118" s="125"/>
      <c r="E118" s="125"/>
      <c r="F118" s="125"/>
      <c r="G118" s="125"/>
      <c r="H118" s="125"/>
      <c r="I118" s="125" t="s">
        <v>391</v>
      </c>
      <c r="J118" s="125">
        <v>0.01</v>
      </c>
      <c r="K118" s="159">
        <v>0</v>
      </c>
      <c r="L118" s="125"/>
      <c r="M118" s="125"/>
      <c r="N118" s="125"/>
      <c r="O118" s="125"/>
      <c r="P118" s="125"/>
    </row>
    <row r="119" spans="1:16">
      <c r="A119" s="125"/>
      <c r="B119" s="125"/>
      <c r="C119" s="125"/>
      <c r="D119" s="125"/>
      <c r="E119" s="125"/>
      <c r="F119" s="125"/>
      <c r="G119" s="125"/>
      <c r="H119" s="125"/>
      <c r="I119" s="125" t="s">
        <v>429</v>
      </c>
      <c r="J119" s="125">
        <v>1.0999999999999999E-2</v>
      </c>
      <c r="K119" s="159">
        <v>3.5999999999999997E-2</v>
      </c>
      <c r="L119" s="125"/>
      <c r="M119" s="125"/>
      <c r="N119" s="125"/>
      <c r="O119" s="125"/>
      <c r="P119" s="125"/>
    </row>
    <row r="120" spans="1:16">
      <c r="A120" s="125"/>
      <c r="B120" s="125"/>
      <c r="C120" s="125"/>
      <c r="D120" s="125"/>
      <c r="E120" s="125"/>
      <c r="F120" s="125"/>
      <c r="G120" s="125"/>
      <c r="H120" s="125"/>
      <c r="I120" s="125"/>
      <c r="J120" s="125"/>
      <c r="K120" s="125"/>
      <c r="L120" s="125"/>
      <c r="M120" s="125"/>
      <c r="N120" s="125"/>
      <c r="O120" s="125"/>
      <c r="P120" s="125"/>
    </row>
    <row r="121" spans="1:16">
      <c r="A121" s="125"/>
      <c r="B121" s="125"/>
      <c r="C121" s="125"/>
      <c r="D121" s="125"/>
      <c r="E121" s="125"/>
      <c r="F121" s="125"/>
      <c r="G121" s="125"/>
      <c r="H121" s="125"/>
      <c r="I121" s="125"/>
      <c r="J121" s="125"/>
      <c r="K121" s="125"/>
      <c r="L121" s="125"/>
      <c r="M121" s="125"/>
      <c r="N121" s="125"/>
      <c r="O121" s="125"/>
      <c r="P121" s="125"/>
    </row>
    <row r="122" spans="1:16">
      <c r="A122" s="125"/>
      <c r="B122" s="125"/>
      <c r="C122" s="125"/>
      <c r="D122" s="125"/>
      <c r="E122" s="125"/>
      <c r="F122" s="125"/>
      <c r="G122" s="125"/>
      <c r="H122" s="125"/>
      <c r="I122" s="125"/>
      <c r="J122" s="125"/>
      <c r="K122" s="125"/>
      <c r="L122" s="125"/>
      <c r="M122" s="125"/>
      <c r="N122" s="125"/>
      <c r="O122" s="125"/>
      <c r="P122" s="125"/>
    </row>
    <row r="123" spans="1:16">
      <c r="A123" s="125"/>
      <c r="B123" s="125"/>
      <c r="C123" s="125"/>
      <c r="D123" s="125"/>
      <c r="E123" s="125"/>
      <c r="F123" s="125"/>
      <c r="G123" s="125"/>
      <c r="H123" s="125"/>
      <c r="I123" s="125"/>
      <c r="J123" s="125"/>
      <c r="K123" s="125"/>
      <c r="L123" s="125"/>
      <c r="M123" s="125"/>
      <c r="N123" s="125"/>
      <c r="O123" s="125"/>
      <c r="P123" s="125"/>
    </row>
    <row r="124" spans="1:16">
      <c r="A124" s="125"/>
      <c r="B124" s="125"/>
      <c r="C124" s="125"/>
      <c r="D124" s="125"/>
      <c r="E124" s="125"/>
      <c r="F124" s="125"/>
      <c r="G124" s="125"/>
      <c r="H124" s="125"/>
      <c r="I124" s="125"/>
      <c r="J124" s="125"/>
      <c r="K124" s="125"/>
      <c r="L124" s="125"/>
      <c r="M124" s="125"/>
      <c r="N124" s="125"/>
      <c r="O124" s="125"/>
      <c r="P124" s="125"/>
    </row>
    <row r="125" spans="1:16">
      <c r="A125" s="125"/>
      <c r="B125" s="125"/>
      <c r="C125" s="125"/>
      <c r="D125" s="125"/>
      <c r="E125" s="125"/>
      <c r="F125" s="125"/>
      <c r="G125" s="125"/>
      <c r="H125" s="125"/>
      <c r="I125" s="125"/>
      <c r="J125" s="125"/>
      <c r="K125" s="125"/>
      <c r="L125" s="125"/>
      <c r="M125" s="125"/>
      <c r="N125" s="125"/>
      <c r="O125" s="125"/>
      <c r="P125" s="125"/>
    </row>
    <row r="126" spans="1:16">
      <c r="A126" s="125"/>
      <c r="B126" s="125"/>
      <c r="C126" s="125"/>
      <c r="D126" s="125"/>
      <c r="E126" s="125"/>
      <c r="F126" s="125"/>
      <c r="G126" s="125"/>
      <c r="H126" s="125"/>
      <c r="I126" s="125"/>
      <c r="J126" s="125"/>
      <c r="K126" s="125"/>
      <c r="L126" s="125"/>
      <c r="M126" s="125"/>
      <c r="N126" s="125"/>
      <c r="O126" s="125"/>
      <c r="P126" s="125"/>
    </row>
    <row r="127" spans="1:16">
      <c r="A127" s="125"/>
      <c r="B127" s="125"/>
      <c r="C127" s="125"/>
      <c r="D127" s="125"/>
      <c r="E127" s="125"/>
      <c r="F127" s="125"/>
      <c r="G127" s="125"/>
      <c r="H127" s="125"/>
      <c r="I127" s="125"/>
      <c r="J127" s="125"/>
      <c r="K127" s="125"/>
      <c r="L127" s="125"/>
      <c r="M127" s="125"/>
      <c r="N127" s="125"/>
      <c r="O127" s="125"/>
      <c r="P127" s="125"/>
    </row>
    <row r="128" spans="1:16">
      <c r="A128" s="125"/>
      <c r="B128" s="125"/>
      <c r="C128" s="125"/>
      <c r="D128" s="125"/>
      <c r="E128" s="125"/>
      <c r="F128" s="125"/>
      <c r="G128" s="125"/>
      <c r="H128" s="125"/>
      <c r="I128" s="125"/>
      <c r="J128" s="125"/>
      <c r="K128" s="125"/>
      <c r="L128" s="125"/>
      <c r="M128" s="125"/>
      <c r="N128" s="125"/>
      <c r="O128" s="125"/>
      <c r="P128" s="125"/>
    </row>
    <row r="129" spans="1:16">
      <c r="A129" s="125"/>
      <c r="B129" s="125"/>
      <c r="C129" s="125"/>
      <c r="D129" s="125"/>
      <c r="E129" s="125"/>
      <c r="F129" s="125"/>
      <c r="G129" s="125"/>
      <c r="H129" s="125"/>
      <c r="I129" s="125"/>
      <c r="J129" s="125"/>
      <c r="K129" s="125"/>
      <c r="L129" s="125"/>
      <c r="M129" s="125"/>
      <c r="N129" s="125"/>
      <c r="O129" s="125"/>
      <c r="P129" s="125"/>
    </row>
    <row r="130" spans="1:16">
      <c r="A130" s="125"/>
      <c r="B130" s="125"/>
      <c r="C130" s="125"/>
      <c r="D130" s="125"/>
      <c r="E130" s="125"/>
      <c r="F130" s="125"/>
      <c r="G130" s="125"/>
      <c r="H130" s="125"/>
      <c r="I130" s="125"/>
      <c r="J130" s="125"/>
      <c r="K130" s="125"/>
      <c r="L130" s="125"/>
      <c r="M130" s="125"/>
      <c r="N130" s="125"/>
      <c r="O130" s="125"/>
      <c r="P130" s="125"/>
    </row>
    <row r="131" spans="1:16">
      <c r="A131" s="125"/>
      <c r="B131" s="125"/>
      <c r="C131" s="125"/>
      <c r="D131" s="125"/>
      <c r="E131" s="125"/>
      <c r="F131" s="125"/>
      <c r="G131" s="125"/>
      <c r="H131" s="125"/>
      <c r="I131" s="125"/>
      <c r="J131" s="125"/>
      <c r="K131" s="125"/>
      <c r="L131" s="125"/>
      <c r="M131" s="125"/>
      <c r="N131" s="125"/>
      <c r="O131" s="125"/>
      <c r="P131" s="125"/>
    </row>
    <row r="132" spans="1:16">
      <c r="A132" s="125"/>
      <c r="B132" s="125"/>
      <c r="C132" s="125"/>
      <c r="D132" s="125"/>
      <c r="E132" s="125"/>
      <c r="F132" s="125"/>
      <c r="G132" s="125"/>
      <c r="H132" s="125"/>
      <c r="I132" s="125"/>
      <c r="J132" s="125"/>
      <c r="K132" s="125"/>
      <c r="L132" s="125"/>
      <c r="M132" s="125"/>
      <c r="N132" s="125"/>
      <c r="O132" s="125"/>
      <c r="P132" s="125"/>
    </row>
    <row r="133" spans="1:16">
      <c r="A133" s="125"/>
      <c r="B133" s="125"/>
      <c r="C133" s="125"/>
      <c r="D133" s="125"/>
      <c r="E133" s="125"/>
      <c r="F133" s="125"/>
      <c r="G133" s="125"/>
      <c r="H133" s="125"/>
      <c r="I133" s="125"/>
      <c r="J133" s="125"/>
      <c r="K133" s="125"/>
      <c r="L133" s="125"/>
      <c r="M133" s="125"/>
      <c r="N133" s="125"/>
      <c r="O133" s="125"/>
      <c r="P133" s="125"/>
    </row>
    <row r="134" spans="1:16">
      <c r="A134" s="125"/>
      <c r="B134" s="125"/>
      <c r="C134" s="125"/>
      <c r="D134" s="125"/>
      <c r="E134" s="125"/>
      <c r="F134" s="125"/>
      <c r="G134" s="125"/>
      <c r="H134" s="125"/>
      <c r="I134" s="125"/>
      <c r="J134" s="125"/>
      <c r="K134" s="125"/>
      <c r="L134" s="125"/>
      <c r="M134" s="125"/>
      <c r="N134" s="125"/>
      <c r="O134" s="125"/>
      <c r="P134" s="125"/>
    </row>
    <row r="135" spans="1:16">
      <c r="A135" s="125"/>
      <c r="B135" s="125"/>
      <c r="C135" s="125"/>
      <c r="D135" s="125"/>
      <c r="E135" s="125"/>
      <c r="F135" s="125"/>
      <c r="G135" s="125"/>
      <c r="H135" s="125"/>
      <c r="I135" s="125"/>
      <c r="J135" s="125"/>
      <c r="K135" s="125"/>
      <c r="L135" s="125"/>
      <c r="M135" s="125"/>
      <c r="N135" s="125"/>
      <c r="O135" s="125"/>
      <c r="P135" s="125"/>
    </row>
    <row r="136" spans="1:16">
      <c r="A136" s="125"/>
      <c r="B136" s="125"/>
      <c r="C136" s="125"/>
      <c r="D136" s="125"/>
      <c r="E136" s="125"/>
      <c r="F136" s="125"/>
      <c r="G136" s="125"/>
      <c r="H136" s="125"/>
      <c r="I136" s="125"/>
      <c r="J136" s="125"/>
      <c r="K136" s="125"/>
      <c r="L136" s="125"/>
      <c r="M136" s="125"/>
      <c r="N136" s="125"/>
      <c r="O136" s="125"/>
      <c r="P136" s="125"/>
    </row>
    <row r="137" spans="1:16">
      <c r="A137" s="125"/>
      <c r="B137" s="125"/>
      <c r="C137" s="125"/>
      <c r="D137" s="125"/>
      <c r="E137" s="125"/>
      <c r="F137" s="125"/>
      <c r="G137" s="125"/>
      <c r="H137" s="125"/>
      <c r="I137" s="125"/>
      <c r="J137" s="125"/>
      <c r="K137" s="125"/>
      <c r="L137" s="125"/>
      <c r="M137" s="125"/>
      <c r="N137" s="125"/>
      <c r="O137" s="125"/>
      <c r="P137" s="125"/>
    </row>
    <row r="138" spans="1:16">
      <c r="A138" s="125"/>
      <c r="B138" s="125"/>
      <c r="C138" s="125"/>
      <c r="D138" s="125"/>
      <c r="E138" s="125"/>
      <c r="F138" s="125"/>
      <c r="G138" s="125"/>
      <c r="H138" s="125"/>
      <c r="I138" s="125"/>
      <c r="J138" s="125"/>
      <c r="K138" s="125"/>
      <c r="L138" s="125"/>
      <c r="M138" s="125"/>
      <c r="N138" s="125"/>
      <c r="O138" s="125"/>
      <c r="P138" s="125"/>
    </row>
    <row r="139" spans="1:16" ht="39.950000000000003" customHeight="1">
      <c r="A139" s="375" t="s">
        <v>910</v>
      </c>
      <c r="B139" s="376"/>
      <c r="C139" s="376"/>
      <c r="D139" s="376"/>
      <c r="E139" s="376"/>
      <c r="F139" s="376"/>
      <c r="G139" s="376"/>
      <c r="H139" s="376"/>
      <c r="I139" s="376"/>
      <c r="J139" s="376"/>
      <c r="K139" s="376"/>
      <c r="L139" s="376"/>
      <c r="M139" s="376"/>
      <c r="N139" s="376"/>
      <c r="O139" s="376"/>
      <c r="P139" s="376"/>
    </row>
    <row r="140" spans="1:16" ht="54.95" customHeight="1">
      <c r="A140" s="381" t="s">
        <v>940</v>
      </c>
      <c r="B140" s="376"/>
      <c r="C140" s="376"/>
      <c r="D140" s="376"/>
      <c r="E140" s="376"/>
      <c r="F140" s="376"/>
      <c r="G140" s="376"/>
      <c r="H140" s="376"/>
      <c r="I140" s="376"/>
      <c r="J140" s="376"/>
      <c r="K140" s="376"/>
      <c r="L140" s="376"/>
      <c r="M140" s="376"/>
      <c r="N140" s="376"/>
      <c r="O140" s="376"/>
      <c r="P140" s="376"/>
    </row>
    <row r="141" spans="1:16" ht="45" customHeight="1">
      <c r="A141" s="370" t="s">
        <v>941</v>
      </c>
      <c r="B141" s="371"/>
      <c r="C141" s="371"/>
      <c r="D141" s="371"/>
      <c r="E141" s="371"/>
      <c r="F141" s="371"/>
      <c r="G141" s="371"/>
      <c r="H141" s="371"/>
      <c r="I141" s="371"/>
      <c r="J141" s="371"/>
      <c r="K141" s="371"/>
      <c r="L141" s="371"/>
      <c r="M141" s="371"/>
      <c r="N141" s="371"/>
      <c r="O141" s="371"/>
      <c r="P141" s="371"/>
    </row>
    <row r="143" spans="1:16" ht="30" customHeight="1">
      <c r="A143" s="382" t="s">
        <v>928</v>
      </c>
      <c r="B143" s="371"/>
      <c r="C143" s="371"/>
      <c r="D143" s="371"/>
      <c r="E143" s="371"/>
      <c r="F143" s="371"/>
      <c r="G143" s="371"/>
      <c r="H143" s="371"/>
      <c r="I143" s="371"/>
      <c r="J143" s="371"/>
      <c r="K143" s="371"/>
      <c r="L143" s="371"/>
      <c r="M143" s="371"/>
      <c r="N143" s="371"/>
      <c r="O143" s="371"/>
      <c r="P143" s="371"/>
    </row>
    <row r="145" spans="1:16" ht="30" customHeight="1">
      <c r="A145" s="370" t="s">
        <v>929</v>
      </c>
      <c r="B145" s="371"/>
      <c r="C145" s="371"/>
      <c r="D145" s="371"/>
      <c r="E145" s="371"/>
      <c r="F145" s="371"/>
      <c r="G145" s="371"/>
      <c r="H145" s="371"/>
      <c r="I145" s="371"/>
      <c r="J145" s="371"/>
      <c r="K145" s="371"/>
      <c r="L145" s="371"/>
      <c r="M145" s="371"/>
      <c r="N145" s="371"/>
      <c r="O145" s="371"/>
      <c r="P145" s="371"/>
    </row>
  </sheetData>
  <sheetProtection algorithmName="SHA-512" hashValue="cukSqeuxfFZ501gPZvdnesGvQNGJ3UuTkJBmvtqy2ZIpLtTMuHTzOBNRGOQZiZPDavN7xOOouZABr59Hvfvikg==" saltValue="rAeA5cXS/Jz00/MN095tiQ==" spinCount="100000" sheet="1" objects="1" scenarios="1"/>
  <sortState xmlns:xlrd2="http://schemas.microsoft.com/office/spreadsheetml/2017/richdata2" ref="I104:K117">
    <sortCondition descending="1" ref="K104:K117"/>
  </sortState>
  <mergeCells count="26">
    <mergeCell ref="A2:P2"/>
    <mergeCell ref="B4:G4"/>
    <mergeCell ref="A9:P9"/>
    <mergeCell ref="A10:G10"/>
    <mergeCell ref="A11:G11"/>
    <mergeCell ref="H10:P10"/>
    <mergeCell ref="H11:P11"/>
    <mergeCell ref="A100:P100"/>
    <mergeCell ref="A30:P30"/>
    <mergeCell ref="A31:G31"/>
    <mergeCell ref="A32:G32"/>
    <mergeCell ref="H31:P31"/>
    <mergeCell ref="H32:P32"/>
    <mergeCell ref="A51:P51"/>
    <mergeCell ref="A52:P52"/>
    <mergeCell ref="A53:P53"/>
    <mergeCell ref="A76:P76"/>
    <mergeCell ref="A78:P78"/>
    <mergeCell ref="A77:P77"/>
    <mergeCell ref="A145:P145"/>
    <mergeCell ref="A101:P101"/>
    <mergeCell ref="A102:P102"/>
    <mergeCell ref="A139:P139"/>
    <mergeCell ref="A140:P140"/>
    <mergeCell ref="A141:P141"/>
    <mergeCell ref="A143:P143"/>
  </mergeCells>
  <hyperlinks>
    <hyperlink ref="A139:P139" location="'Comments &amp; Best Practices'!A90" display="If your suppliers provided &quot;Other&quot; comments, click here to view." xr:uid="{2EA2AB70-9C77-4ED6-8133-9BA748759E12}"/>
    <hyperlink ref="A140:P140" location="'Comments &amp; Best Practices'!A94" display="To view additional feedback about poor practices or suggestions offered by your suppliers for how your company could improve on Design and Development, click here." xr:uid="{1BC1F9B1-CD03-4127-8540-764757E13711}"/>
  </hyperlinks>
  <pageMargins left="0.7" right="0.7" top="0.75" bottom="0.75" header="0.3" footer="0.3"/>
  <pageSetup fitToHeight="0" orientation="portrait" r:id="rId1"/>
  <headerFooter>
    <oddFooter>&amp;C&amp;"-,Bold"&amp;K74993DCopyright 2023 Better Buying™ * info@betterbuying * www.betterbuying.org</oddFooter>
  </headerFooter>
  <rowBreaks count="4" manualBreakCount="4">
    <brk id="28" max="16383" man="1"/>
    <brk id="49" max="16383" man="1"/>
    <brk id="74" max="16383" man="1"/>
    <brk id="97" max="16383" man="1"/>
  </rowBreaks>
  <drawing r:id="rId2"/>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EE93F-4828-4B9F-82F2-C875F829D96E}">
  <sheetPr>
    <pageSetUpPr fitToPage="1"/>
  </sheetPr>
  <dimension ref="A1:P130"/>
  <sheetViews>
    <sheetView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c r="A1" s="123"/>
      <c r="B1" s="8"/>
      <c r="C1" s="9"/>
      <c r="D1" s="9"/>
      <c r="E1" s="9"/>
      <c r="F1" s="9"/>
      <c r="G1" s="9"/>
      <c r="H1" s="9"/>
      <c r="I1" s="9"/>
      <c r="J1" s="9"/>
      <c r="K1" s="9"/>
      <c r="L1" s="9"/>
      <c r="M1" s="9"/>
      <c r="N1" s="9"/>
      <c r="O1" s="9"/>
      <c r="P1" s="9"/>
    </row>
    <row r="2" spans="1:16" ht="23.25">
      <c r="A2" s="398" t="s">
        <v>14</v>
      </c>
      <c r="B2" s="398"/>
      <c r="C2" s="398"/>
      <c r="D2" s="398"/>
      <c r="E2" s="398"/>
      <c r="F2" s="398"/>
      <c r="G2" s="398"/>
      <c r="H2" s="398"/>
      <c r="I2" s="398"/>
      <c r="J2" s="398"/>
      <c r="K2" s="398"/>
      <c r="L2" s="398"/>
      <c r="M2" s="398"/>
      <c r="N2" s="398"/>
      <c r="O2" s="398"/>
      <c r="P2" s="398"/>
    </row>
    <row r="4" spans="1:16" ht="42.95" customHeight="1">
      <c r="B4" s="399" t="s">
        <v>894</v>
      </c>
      <c r="C4" s="400"/>
      <c r="D4" s="400"/>
      <c r="E4" s="400"/>
      <c r="F4" s="400"/>
      <c r="G4" s="400"/>
      <c r="H4" s="139" t="s">
        <v>893</v>
      </c>
      <c r="K4" s="141">
        <v>84</v>
      </c>
      <c r="L4" s="141">
        <v>78</v>
      </c>
      <c r="M4" s="141">
        <v>75.97</v>
      </c>
      <c r="N4" s="141">
        <v>78.19</v>
      </c>
    </row>
    <row r="5" spans="1:16" ht="23.25">
      <c r="H5" s="140">
        <v>84</v>
      </c>
      <c r="K5" s="141"/>
      <c r="L5" s="141">
        <v>5</v>
      </c>
      <c r="M5" s="141">
        <v>5</v>
      </c>
      <c r="N5" s="141">
        <v>5</v>
      </c>
    </row>
    <row r="9" spans="1:16" ht="46.5" customHeight="1">
      <c r="A9" s="385" t="s">
        <v>942</v>
      </c>
      <c r="B9" s="386"/>
      <c r="C9" s="386"/>
      <c r="D9" s="386"/>
      <c r="E9" s="386"/>
      <c r="F9" s="386"/>
      <c r="G9" s="386"/>
      <c r="H9" s="386"/>
      <c r="I9" s="386"/>
      <c r="J9" s="386"/>
      <c r="K9" s="386"/>
      <c r="L9" s="386"/>
      <c r="M9" s="386"/>
      <c r="N9" s="386"/>
      <c r="O9" s="386"/>
      <c r="P9" s="386"/>
    </row>
    <row r="10" spans="1:16" ht="19.5" thickBot="1">
      <c r="A10" s="380" t="s">
        <v>895</v>
      </c>
      <c r="B10" s="188"/>
      <c r="C10" s="188"/>
      <c r="D10" s="188"/>
      <c r="E10" s="188"/>
      <c r="F10" s="188"/>
      <c r="G10" s="188"/>
      <c r="H10" s="188"/>
      <c r="I10" s="188"/>
      <c r="J10" s="188"/>
      <c r="K10" s="188"/>
      <c r="L10" s="188"/>
      <c r="M10" s="188"/>
      <c r="N10" s="188"/>
      <c r="O10" s="188"/>
      <c r="P10" s="188"/>
    </row>
    <row r="11" spans="1:16" ht="84.95" customHeight="1">
      <c r="A11" s="388" t="s">
        <v>159</v>
      </c>
      <c r="B11" s="389"/>
      <c r="C11" s="389"/>
      <c r="D11" s="389"/>
      <c r="E11" s="389"/>
      <c r="F11" s="389"/>
      <c r="G11" s="389"/>
      <c r="H11" s="389"/>
      <c r="I11" s="389"/>
      <c r="J11" s="389"/>
      <c r="K11" s="389"/>
      <c r="L11" s="389"/>
      <c r="M11" s="389"/>
      <c r="N11" s="389"/>
      <c r="O11" s="389"/>
      <c r="P11" s="390"/>
    </row>
    <row r="12" spans="1:16">
      <c r="A12" s="143"/>
      <c r="B12" s="144"/>
      <c r="C12" s="144"/>
      <c r="D12" s="144"/>
      <c r="E12" s="144"/>
      <c r="F12" s="144"/>
      <c r="G12" s="144"/>
      <c r="H12" s="144"/>
      <c r="I12" s="144"/>
      <c r="J12" s="144"/>
      <c r="K12" s="144"/>
      <c r="L12" s="144"/>
      <c r="M12" s="144"/>
      <c r="N12" s="144"/>
      <c r="O12" s="144"/>
      <c r="P12" s="145"/>
    </row>
    <row r="13" spans="1:16">
      <c r="A13" s="143"/>
      <c r="B13" s="144"/>
      <c r="C13" s="144"/>
      <c r="D13" s="144"/>
      <c r="E13" s="144"/>
      <c r="F13" s="144"/>
      <c r="G13" s="144"/>
      <c r="H13" s="144"/>
      <c r="I13" s="158">
        <v>1</v>
      </c>
      <c r="J13" s="144">
        <v>0.5535714285714286</v>
      </c>
      <c r="K13" s="144">
        <v>0.45500000000000002</v>
      </c>
      <c r="L13" s="144"/>
      <c r="M13" s="144"/>
      <c r="N13" s="144"/>
      <c r="O13" s="144"/>
      <c r="P13" s="145"/>
    </row>
    <row r="14" spans="1:16">
      <c r="A14" s="143"/>
      <c r="B14" s="144"/>
      <c r="C14" s="144"/>
      <c r="D14" s="144"/>
      <c r="E14" s="144"/>
      <c r="F14" s="144"/>
      <c r="G14" s="144"/>
      <c r="H14" s="144"/>
      <c r="I14" s="144" t="s">
        <v>402</v>
      </c>
      <c r="J14" s="144">
        <v>0.19642857142857142</v>
      </c>
      <c r="K14" s="144">
        <v>0.254</v>
      </c>
      <c r="L14" s="144"/>
      <c r="M14" s="144"/>
      <c r="N14" s="144"/>
      <c r="O14" s="144"/>
      <c r="P14" s="145"/>
    </row>
    <row r="15" spans="1:16">
      <c r="A15" s="143"/>
      <c r="B15" s="144"/>
      <c r="C15" s="144"/>
      <c r="D15" s="144"/>
      <c r="E15" s="144"/>
      <c r="F15" s="144"/>
      <c r="G15" s="144"/>
      <c r="H15" s="144"/>
      <c r="I15" s="144" t="s">
        <v>403</v>
      </c>
      <c r="J15" s="144">
        <v>0.10714285714285714</v>
      </c>
      <c r="K15" s="144">
        <v>0.12</v>
      </c>
      <c r="L15" s="144"/>
      <c r="M15" s="144"/>
      <c r="N15" s="144"/>
      <c r="O15" s="144"/>
      <c r="P15" s="145"/>
    </row>
    <row r="16" spans="1:16">
      <c r="A16" s="143"/>
      <c r="B16" s="144"/>
      <c r="C16" s="144"/>
      <c r="D16" s="144"/>
      <c r="E16" s="144"/>
      <c r="F16" s="144"/>
      <c r="G16" s="144"/>
      <c r="H16" s="144"/>
      <c r="I16" s="144" t="s">
        <v>405</v>
      </c>
      <c r="J16" s="144">
        <v>3.5714285714285712E-2</v>
      </c>
      <c r="K16" s="144">
        <v>0.05</v>
      </c>
      <c r="L16" s="144"/>
      <c r="M16" s="144"/>
      <c r="N16" s="144"/>
      <c r="O16" s="144"/>
      <c r="P16" s="145"/>
    </row>
    <row r="17" spans="1:16">
      <c r="A17" s="143"/>
      <c r="B17" s="144"/>
      <c r="C17" s="144"/>
      <c r="D17" s="144"/>
      <c r="E17" s="144"/>
      <c r="F17" s="144"/>
      <c r="G17" s="144"/>
      <c r="H17" s="144"/>
      <c r="I17" s="144" t="s">
        <v>406</v>
      </c>
      <c r="J17" s="144">
        <v>1.7857142857142856E-2</v>
      </c>
      <c r="K17" s="144">
        <v>2.4E-2</v>
      </c>
      <c r="L17" s="144"/>
      <c r="M17" s="144"/>
      <c r="N17" s="144"/>
      <c r="O17" s="144"/>
      <c r="P17" s="145"/>
    </row>
    <row r="18" spans="1:16">
      <c r="A18" s="143"/>
      <c r="B18" s="144"/>
      <c r="C18" s="144"/>
      <c r="D18" s="144"/>
      <c r="E18" s="144"/>
      <c r="F18" s="144"/>
      <c r="G18" s="144"/>
      <c r="H18" s="144"/>
      <c r="I18" s="144" t="s">
        <v>407</v>
      </c>
      <c r="J18" s="144">
        <v>1.7857142857142856E-2</v>
      </c>
      <c r="K18" s="144">
        <v>1.4E-2</v>
      </c>
      <c r="L18" s="144"/>
      <c r="M18" s="144"/>
      <c r="N18" s="144"/>
      <c r="O18" s="144"/>
      <c r="P18" s="145"/>
    </row>
    <row r="19" spans="1:16">
      <c r="A19" s="143"/>
      <c r="B19" s="144"/>
      <c r="C19" s="144"/>
      <c r="D19" s="144"/>
      <c r="E19" s="144"/>
      <c r="F19" s="144"/>
      <c r="G19" s="144"/>
      <c r="H19" s="144"/>
      <c r="I19" s="144" t="s">
        <v>408</v>
      </c>
      <c r="J19" s="144">
        <v>0</v>
      </c>
      <c r="K19" s="144">
        <v>5.0000000000000001E-3</v>
      </c>
      <c r="L19" s="144"/>
      <c r="M19" s="144"/>
      <c r="N19" s="144"/>
      <c r="O19" s="144"/>
      <c r="P19" s="145"/>
    </row>
    <row r="20" spans="1:16">
      <c r="A20" s="143"/>
      <c r="B20" s="144"/>
      <c r="C20" s="144"/>
      <c r="D20" s="144"/>
      <c r="E20" s="144"/>
      <c r="F20" s="144"/>
      <c r="G20" s="144"/>
      <c r="H20" s="144"/>
      <c r="I20" s="144" t="s">
        <v>409</v>
      </c>
      <c r="J20" s="144">
        <v>1.7857142857142856E-2</v>
      </c>
      <c r="K20" s="144">
        <v>1.0999999999999999E-2</v>
      </c>
      <c r="L20" s="144"/>
      <c r="M20" s="144"/>
      <c r="N20" s="144"/>
      <c r="O20" s="144"/>
      <c r="P20" s="145"/>
    </row>
    <row r="21" spans="1:16">
      <c r="A21" s="143"/>
      <c r="B21" s="144"/>
      <c r="C21" s="144"/>
      <c r="D21" s="144"/>
      <c r="E21" s="144"/>
      <c r="F21" s="144"/>
      <c r="G21" s="144"/>
      <c r="H21" s="144"/>
      <c r="I21" s="144" t="s">
        <v>410</v>
      </c>
      <c r="J21" s="144">
        <v>0</v>
      </c>
      <c r="K21" s="144">
        <v>7.0000000000000001E-3</v>
      </c>
      <c r="L21" s="144"/>
      <c r="M21" s="144"/>
      <c r="N21" s="144"/>
      <c r="O21" s="144"/>
      <c r="P21" s="145"/>
    </row>
    <row r="22" spans="1:16">
      <c r="A22" s="143"/>
      <c r="B22" s="144"/>
      <c r="C22" s="144"/>
      <c r="D22" s="144"/>
      <c r="E22" s="144"/>
      <c r="F22" s="144"/>
      <c r="G22" s="144"/>
      <c r="H22" s="144"/>
      <c r="I22" s="144" t="s">
        <v>411</v>
      </c>
      <c r="J22" s="144">
        <v>1.7857142857142856E-2</v>
      </c>
      <c r="K22" s="144">
        <v>1.2E-2</v>
      </c>
      <c r="L22" s="144"/>
      <c r="M22" s="144"/>
      <c r="N22" s="144"/>
      <c r="O22" s="144"/>
      <c r="P22" s="145"/>
    </row>
    <row r="23" spans="1:16">
      <c r="A23" s="143"/>
      <c r="B23" s="144"/>
      <c r="C23" s="144"/>
      <c r="D23" s="144"/>
      <c r="E23" s="144"/>
      <c r="F23" s="144"/>
      <c r="G23" s="144"/>
      <c r="H23" s="144"/>
      <c r="I23" s="144" t="s">
        <v>433</v>
      </c>
      <c r="J23" s="144">
        <v>1.7857142857142856E-2</v>
      </c>
      <c r="K23" s="144">
        <v>8.0000000000000002E-3</v>
      </c>
      <c r="L23" s="144"/>
      <c r="M23" s="144"/>
      <c r="N23" s="144"/>
      <c r="O23" s="144"/>
      <c r="P23" s="145"/>
    </row>
    <row r="24" spans="1:16">
      <c r="A24" s="143"/>
      <c r="B24" s="144"/>
      <c r="C24" s="144"/>
      <c r="D24" s="144"/>
      <c r="E24" s="144"/>
      <c r="F24" s="144"/>
      <c r="G24" s="144"/>
      <c r="H24" s="144"/>
      <c r="I24" s="144" t="s">
        <v>434</v>
      </c>
      <c r="J24" s="144">
        <v>1.7857142857142856E-2</v>
      </c>
      <c r="K24" s="144">
        <v>0.04</v>
      </c>
      <c r="L24" s="144"/>
      <c r="M24" s="144"/>
      <c r="N24" s="144"/>
      <c r="O24" s="144"/>
      <c r="P24" s="145"/>
    </row>
    <row r="25" spans="1:16">
      <c r="A25" s="143"/>
      <c r="B25" s="144"/>
      <c r="C25" s="144"/>
      <c r="D25" s="144"/>
      <c r="E25" s="144"/>
      <c r="F25" s="144"/>
      <c r="G25" s="144"/>
      <c r="H25" s="144"/>
      <c r="I25" s="144"/>
      <c r="J25" s="144"/>
      <c r="K25" s="144"/>
      <c r="L25" s="144"/>
      <c r="M25" s="144"/>
      <c r="N25" s="144"/>
      <c r="O25" s="144"/>
      <c r="P25" s="145"/>
    </row>
    <row r="26" spans="1:16">
      <c r="A26" s="143"/>
      <c r="B26" s="144"/>
      <c r="C26" s="144"/>
      <c r="D26" s="144"/>
      <c r="E26" s="144"/>
      <c r="F26" s="144"/>
      <c r="G26" s="144"/>
      <c r="H26" s="144"/>
      <c r="I26" s="144"/>
      <c r="J26" s="144"/>
      <c r="K26" s="144"/>
      <c r="L26" s="144"/>
      <c r="M26" s="144"/>
      <c r="N26" s="144"/>
      <c r="O26" s="144"/>
      <c r="P26" s="145"/>
    </row>
    <row r="27" spans="1:16">
      <c r="A27" s="143"/>
      <c r="B27" s="144"/>
      <c r="C27" s="144"/>
      <c r="D27" s="144"/>
      <c r="E27" s="144"/>
      <c r="F27" s="144"/>
      <c r="G27" s="144"/>
      <c r="H27" s="144"/>
      <c r="I27" s="144"/>
      <c r="J27" s="144"/>
      <c r="K27" s="144"/>
      <c r="L27" s="144"/>
      <c r="M27" s="144"/>
      <c r="N27" s="144"/>
      <c r="O27" s="144"/>
      <c r="P27" s="145"/>
    </row>
    <row r="28" spans="1:16">
      <c r="A28" s="143"/>
      <c r="B28" s="144"/>
      <c r="C28" s="144"/>
      <c r="D28" s="144"/>
      <c r="E28" s="144"/>
      <c r="F28" s="144"/>
      <c r="G28" s="144"/>
      <c r="H28" s="144"/>
      <c r="I28" s="144"/>
      <c r="J28" s="144"/>
      <c r="K28" s="144"/>
      <c r="L28" s="144"/>
      <c r="M28" s="144"/>
      <c r="N28" s="144"/>
      <c r="O28" s="144"/>
      <c r="P28" s="145"/>
    </row>
    <row r="29" spans="1:16">
      <c r="A29" s="143"/>
      <c r="B29" s="144"/>
      <c r="C29" s="144"/>
      <c r="D29" s="144"/>
      <c r="E29" s="144"/>
      <c r="F29" s="144"/>
      <c r="G29" s="144"/>
      <c r="H29" s="144"/>
      <c r="I29" s="144"/>
      <c r="J29" s="144"/>
      <c r="K29" s="144"/>
      <c r="L29" s="144"/>
      <c r="M29" s="144"/>
      <c r="N29" s="144"/>
      <c r="O29" s="144"/>
      <c r="P29" s="145"/>
    </row>
    <row r="30" spans="1:16">
      <c r="A30" s="143"/>
      <c r="B30" s="144"/>
      <c r="C30" s="144"/>
      <c r="D30" s="144"/>
      <c r="E30" s="144"/>
      <c r="F30" s="144"/>
      <c r="G30" s="144"/>
      <c r="H30" s="144"/>
      <c r="I30" s="144"/>
      <c r="J30" s="144"/>
      <c r="K30" s="144"/>
      <c r="L30" s="144"/>
      <c r="M30" s="144"/>
      <c r="N30" s="144"/>
      <c r="O30" s="144"/>
      <c r="P30" s="145"/>
    </row>
    <row r="31" spans="1:16" ht="15.75" thickBot="1">
      <c r="A31" s="147"/>
      <c r="B31" s="148"/>
      <c r="C31" s="148"/>
      <c r="D31" s="148"/>
      <c r="E31" s="148"/>
      <c r="F31" s="148"/>
      <c r="G31" s="148"/>
      <c r="H31" s="148"/>
      <c r="I31" s="148"/>
      <c r="J31" s="148"/>
      <c r="K31" s="148"/>
      <c r="L31" s="148"/>
      <c r="M31" s="148"/>
      <c r="N31" s="148"/>
      <c r="O31" s="148"/>
      <c r="P31" s="149"/>
    </row>
    <row r="32" spans="1:16" ht="46.5" customHeight="1">
      <c r="A32" s="391" t="s">
        <v>943</v>
      </c>
      <c r="B32" s="392"/>
      <c r="C32" s="392"/>
      <c r="D32" s="392"/>
      <c r="E32" s="392"/>
      <c r="F32" s="392"/>
      <c r="G32" s="392"/>
      <c r="H32" s="392"/>
      <c r="I32" s="392"/>
      <c r="J32" s="392"/>
      <c r="K32" s="392"/>
      <c r="L32" s="392"/>
      <c r="M32" s="392"/>
      <c r="N32" s="392"/>
      <c r="O32" s="392"/>
      <c r="P32" s="392"/>
    </row>
    <row r="33" spans="1:16" ht="18.75">
      <c r="A33" s="380" t="s">
        <v>944</v>
      </c>
      <c r="B33" s="188"/>
      <c r="C33" s="188"/>
      <c r="D33" s="188"/>
      <c r="E33" s="188"/>
      <c r="F33" s="188"/>
      <c r="G33" s="188"/>
      <c r="H33" s="188"/>
      <c r="I33" s="188"/>
      <c r="J33" s="188"/>
      <c r="K33" s="188"/>
      <c r="L33" s="188"/>
      <c r="M33" s="188"/>
      <c r="N33" s="188"/>
      <c r="O33" s="188"/>
      <c r="P33" s="188"/>
    </row>
    <row r="34" spans="1:16" ht="69.95" customHeight="1">
      <c r="A34" s="377" t="s">
        <v>165</v>
      </c>
      <c r="B34" s="377"/>
      <c r="C34" s="377"/>
      <c r="D34" s="377"/>
      <c r="E34" s="377"/>
      <c r="F34" s="377"/>
      <c r="G34" s="377"/>
      <c r="H34" s="377"/>
      <c r="I34" s="377"/>
      <c r="J34" s="377"/>
      <c r="K34" s="377"/>
      <c r="L34" s="377"/>
      <c r="M34" s="377"/>
      <c r="N34" s="377"/>
      <c r="O34" s="377"/>
      <c r="P34" s="377"/>
    </row>
    <row r="35" spans="1:16">
      <c r="A35" s="125"/>
      <c r="B35" s="125"/>
      <c r="C35" s="125"/>
      <c r="D35" s="125"/>
      <c r="E35" s="125"/>
      <c r="F35" s="125"/>
      <c r="G35" s="125"/>
      <c r="H35" s="125"/>
      <c r="I35" s="125"/>
      <c r="J35" s="125"/>
      <c r="K35" s="125"/>
      <c r="L35" s="125"/>
      <c r="M35" s="125"/>
      <c r="N35" s="125"/>
      <c r="O35" s="125"/>
      <c r="P35" s="125"/>
    </row>
    <row r="36" spans="1:16">
      <c r="A36" s="125"/>
      <c r="B36" s="125"/>
      <c r="C36" s="125"/>
      <c r="D36" s="125"/>
      <c r="E36" s="125"/>
      <c r="F36" s="125"/>
      <c r="G36" s="125"/>
      <c r="H36" s="125"/>
      <c r="I36" s="157" t="s">
        <v>545</v>
      </c>
      <c r="J36" s="125">
        <v>0.16</v>
      </c>
      <c r="K36" s="125">
        <v>0.19900000000000001</v>
      </c>
      <c r="L36" s="125"/>
      <c r="M36" s="125"/>
      <c r="N36" s="125"/>
      <c r="O36" s="125"/>
      <c r="P36" s="125"/>
    </row>
    <row r="37" spans="1:16">
      <c r="A37" s="125"/>
      <c r="B37" s="125"/>
      <c r="C37" s="125"/>
      <c r="D37" s="125"/>
      <c r="E37" s="125"/>
      <c r="F37" s="125"/>
      <c r="G37" s="125"/>
      <c r="H37" s="125"/>
      <c r="I37" s="125" t="s">
        <v>402</v>
      </c>
      <c r="J37" s="125">
        <v>0.36</v>
      </c>
      <c r="K37" s="125">
        <v>0.35299999999999998</v>
      </c>
      <c r="L37" s="125"/>
      <c r="M37" s="125"/>
      <c r="N37" s="125"/>
      <c r="O37" s="125"/>
      <c r="P37" s="125"/>
    </row>
    <row r="38" spans="1:16">
      <c r="A38" s="125"/>
      <c r="B38" s="125"/>
      <c r="C38" s="125"/>
      <c r="D38" s="125"/>
      <c r="E38" s="125"/>
      <c r="F38" s="125"/>
      <c r="G38" s="125"/>
      <c r="H38" s="125"/>
      <c r="I38" s="125" t="s">
        <v>403</v>
      </c>
      <c r="J38" s="125">
        <v>0.28000000000000003</v>
      </c>
      <c r="K38" s="125">
        <v>0.214</v>
      </c>
      <c r="L38" s="125"/>
      <c r="M38" s="125"/>
      <c r="N38" s="125"/>
      <c r="O38" s="125"/>
      <c r="P38" s="125"/>
    </row>
    <row r="39" spans="1:16">
      <c r="A39" s="125"/>
      <c r="B39" s="125"/>
      <c r="C39" s="125"/>
      <c r="D39" s="125"/>
      <c r="E39" s="125"/>
      <c r="F39" s="125"/>
      <c r="G39" s="125"/>
      <c r="H39" s="125"/>
      <c r="I39" s="125" t="s">
        <v>405</v>
      </c>
      <c r="J39" s="125">
        <v>0.04</v>
      </c>
      <c r="K39" s="125">
        <v>7.8E-2</v>
      </c>
      <c r="L39" s="125"/>
      <c r="M39" s="125"/>
      <c r="N39" s="125"/>
      <c r="O39" s="125"/>
      <c r="P39" s="125"/>
    </row>
    <row r="40" spans="1:16">
      <c r="A40" s="125"/>
      <c r="B40" s="125"/>
      <c r="C40" s="125"/>
      <c r="D40" s="125"/>
      <c r="E40" s="125"/>
      <c r="F40" s="125"/>
      <c r="G40" s="125"/>
      <c r="H40" s="125"/>
      <c r="I40" s="125" t="s">
        <v>406</v>
      </c>
      <c r="J40" s="125">
        <v>0.08</v>
      </c>
      <c r="K40" s="125">
        <v>4.7E-2</v>
      </c>
      <c r="L40" s="125"/>
      <c r="M40" s="125"/>
      <c r="N40" s="125"/>
      <c r="O40" s="125"/>
      <c r="P40" s="125"/>
    </row>
    <row r="41" spans="1:16">
      <c r="A41" s="125"/>
      <c r="B41" s="125"/>
      <c r="C41" s="125"/>
      <c r="D41" s="125"/>
      <c r="E41" s="125"/>
      <c r="F41" s="125"/>
      <c r="G41" s="125"/>
      <c r="H41" s="125"/>
      <c r="I41" s="125" t="s">
        <v>407</v>
      </c>
      <c r="J41" s="125">
        <v>0</v>
      </c>
      <c r="K41" s="125">
        <v>3.7999999999999999E-2</v>
      </c>
      <c r="L41" s="125"/>
      <c r="M41" s="125"/>
      <c r="N41" s="125"/>
      <c r="O41" s="125"/>
      <c r="P41" s="125"/>
    </row>
    <row r="42" spans="1:16">
      <c r="A42" s="125"/>
      <c r="B42" s="125"/>
      <c r="C42" s="125"/>
      <c r="D42" s="125"/>
      <c r="E42" s="125"/>
      <c r="F42" s="125"/>
      <c r="G42" s="125"/>
      <c r="H42" s="125"/>
      <c r="I42" s="125" t="s">
        <v>408</v>
      </c>
      <c r="J42" s="125">
        <v>0.04</v>
      </c>
      <c r="K42" s="125">
        <v>2.1999999999999999E-2</v>
      </c>
      <c r="L42" s="125"/>
      <c r="M42" s="125"/>
      <c r="N42" s="125"/>
      <c r="O42" s="125"/>
      <c r="P42" s="125"/>
    </row>
    <row r="43" spans="1:16">
      <c r="A43" s="125"/>
      <c r="B43" s="125"/>
      <c r="C43" s="125"/>
      <c r="D43" s="125"/>
      <c r="E43" s="125"/>
      <c r="F43" s="125"/>
      <c r="G43" s="125"/>
      <c r="H43" s="125"/>
      <c r="I43" s="125" t="s">
        <v>409</v>
      </c>
      <c r="J43" s="125">
        <v>0.04</v>
      </c>
      <c r="K43" s="125">
        <v>0.02</v>
      </c>
      <c r="L43" s="125"/>
      <c r="M43" s="125"/>
      <c r="N43" s="125"/>
      <c r="O43" s="125"/>
      <c r="P43" s="125"/>
    </row>
    <row r="44" spans="1:16">
      <c r="A44" s="125"/>
      <c r="B44" s="125"/>
      <c r="C44" s="125"/>
      <c r="D44" s="125"/>
      <c r="E44" s="125"/>
      <c r="F44" s="125"/>
      <c r="G44" s="125"/>
      <c r="H44" s="125"/>
      <c r="I44" s="125" t="s">
        <v>410</v>
      </c>
      <c r="J44" s="125">
        <v>0</v>
      </c>
      <c r="K44" s="125">
        <v>2E-3</v>
      </c>
      <c r="L44" s="125"/>
      <c r="M44" s="125"/>
      <c r="N44" s="125"/>
      <c r="O44" s="125"/>
      <c r="P44" s="125"/>
    </row>
    <row r="45" spans="1:16">
      <c r="A45" s="125"/>
      <c r="B45" s="125"/>
      <c r="C45" s="125"/>
      <c r="D45" s="125"/>
      <c r="E45" s="125"/>
      <c r="F45" s="125"/>
      <c r="G45" s="125"/>
      <c r="H45" s="125"/>
      <c r="I45" s="125" t="s">
        <v>411</v>
      </c>
      <c r="J45" s="125">
        <v>0</v>
      </c>
      <c r="K45" s="125">
        <v>4.0000000000000001E-3</v>
      </c>
      <c r="L45" s="125"/>
      <c r="M45" s="125"/>
      <c r="N45" s="125"/>
      <c r="O45" s="125"/>
      <c r="P45" s="125"/>
    </row>
    <row r="46" spans="1:16">
      <c r="A46" s="125"/>
      <c r="B46" s="125"/>
      <c r="C46" s="125"/>
      <c r="D46" s="125"/>
      <c r="E46" s="125"/>
      <c r="F46" s="125"/>
      <c r="G46" s="125"/>
      <c r="H46" s="125"/>
      <c r="I46" s="125" t="s">
        <v>469</v>
      </c>
      <c r="J46" s="125">
        <v>0</v>
      </c>
      <c r="K46" s="125">
        <v>0</v>
      </c>
      <c r="L46" s="125"/>
      <c r="M46" s="125"/>
      <c r="N46" s="125"/>
      <c r="O46" s="125"/>
      <c r="P46" s="125"/>
    </row>
    <row r="47" spans="1:16">
      <c r="A47" s="125"/>
      <c r="B47" s="125"/>
      <c r="C47" s="125"/>
      <c r="D47" s="125"/>
      <c r="E47" s="125"/>
      <c r="F47" s="125"/>
      <c r="G47" s="125"/>
      <c r="H47" s="125"/>
      <c r="I47" s="125" t="s">
        <v>434</v>
      </c>
      <c r="J47" s="125">
        <v>0</v>
      </c>
      <c r="K47" s="125">
        <v>2.1999999999999999E-2</v>
      </c>
      <c r="L47" s="125"/>
      <c r="M47" s="125"/>
      <c r="N47" s="125"/>
      <c r="O47" s="125"/>
      <c r="P47" s="125"/>
    </row>
    <row r="48" spans="1:16">
      <c r="A48" s="125"/>
      <c r="B48" s="125"/>
      <c r="C48" s="125"/>
      <c r="D48" s="125"/>
      <c r="E48" s="125"/>
      <c r="F48" s="125"/>
      <c r="G48" s="125"/>
      <c r="H48" s="125"/>
      <c r="I48" s="125"/>
      <c r="J48" s="125"/>
      <c r="K48" s="125"/>
      <c r="L48" s="125"/>
      <c r="M48" s="125"/>
      <c r="N48" s="125"/>
      <c r="O48" s="125"/>
      <c r="P48" s="125"/>
    </row>
    <row r="49" spans="1:16">
      <c r="A49" s="125"/>
      <c r="B49" s="125"/>
      <c r="C49" s="125"/>
      <c r="D49" s="125"/>
      <c r="E49" s="125"/>
      <c r="F49" s="125"/>
      <c r="G49" s="125"/>
      <c r="H49" s="125"/>
      <c r="I49" s="125"/>
      <c r="J49" s="125"/>
      <c r="K49" s="125"/>
      <c r="L49" s="125"/>
      <c r="M49" s="125"/>
      <c r="N49" s="125"/>
      <c r="O49" s="125"/>
      <c r="P49" s="125"/>
    </row>
    <row r="50" spans="1:16">
      <c r="A50" s="125"/>
      <c r="B50" s="125"/>
      <c r="C50" s="125"/>
      <c r="D50" s="125"/>
      <c r="E50" s="125"/>
      <c r="F50" s="125"/>
      <c r="G50" s="125"/>
      <c r="H50" s="125"/>
      <c r="I50" s="125"/>
      <c r="J50" s="125"/>
      <c r="K50" s="125"/>
      <c r="L50" s="125"/>
      <c r="M50" s="125"/>
      <c r="N50" s="125"/>
      <c r="O50" s="125"/>
      <c r="P50" s="125"/>
    </row>
    <row r="51" spans="1:16">
      <c r="A51" s="125"/>
      <c r="B51" s="125"/>
      <c r="C51" s="125"/>
      <c r="D51" s="125"/>
      <c r="E51" s="125"/>
      <c r="F51" s="125"/>
      <c r="G51" s="125"/>
      <c r="H51" s="125"/>
      <c r="I51" s="125"/>
      <c r="J51" s="125"/>
      <c r="K51" s="125"/>
      <c r="L51" s="125"/>
      <c r="M51" s="125"/>
      <c r="N51" s="125"/>
      <c r="O51" s="125"/>
      <c r="P51" s="125"/>
    </row>
    <row r="52" spans="1:16">
      <c r="A52" s="125"/>
      <c r="B52" s="125"/>
      <c r="C52" s="125"/>
      <c r="D52" s="125"/>
      <c r="E52" s="125"/>
      <c r="F52" s="125"/>
      <c r="G52" s="125"/>
      <c r="H52" s="125"/>
      <c r="I52" s="125"/>
      <c r="J52" s="125"/>
      <c r="K52" s="125"/>
      <c r="L52" s="125"/>
      <c r="M52" s="125"/>
      <c r="N52" s="125"/>
      <c r="O52" s="125"/>
      <c r="P52" s="125"/>
    </row>
    <row r="53" spans="1:16">
      <c r="A53" s="125"/>
      <c r="B53" s="125"/>
      <c r="C53" s="125"/>
      <c r="D53" s="125"/>
      <c r="E53" s="125"/>
      <c r="F53" s="125"/>
      <c r="G53" s="125"/>
      <c r="H53" s="125"/>
      <c r="I53" s="125"/>
      <c r="J53" s="125"/>
      <c r="K53" s="125"/>
      <c r="L53" s="125"/>
      <c r="M53" s="125"/>
      <c r="N53" s="125"/>
      <c r="O53" s="125"/>
      <c r="P53" s="125"/>
    </row>
    <row r="54" spans="1:16">
      <c r="A54" s="125"/>
      <c r="B54" s="125"/>
      <c r="C54" s="125"/>
      <c r="D54" s="125"/>
      <c r="E54" s="125"/>
      <c r="F54" s="125"/>
      <c r="G54" s="125"/>
      <c r="H54" s="125"/>
      <c r="I54" s="125"/>
      <c r="J54" s="125"/>
      <c r="K54" s="125"/>
      <c r="L54" s="125"/>
      <c r="M54" s="125"/>
      <c r="N54" s="125"/>
      <c r="O54" s="125"/>
      <c r="P54" s="125"/>
    </row>
    <row r="55" spans="1:16">
      <c r="A55" s="125"/>
      <c r="B55" s="125"/>
      <c r="C55" s="125"/>
      <c r="D55" s="125"/>
      <c r="E55" s="125"/>
      <c r="F55" s="125"/>
      <c r="G55" s="125"/>
      <c r="H55" s="125"/>
      <c r="I55" s="125"/>
      <c r="J55" s="125"/>
      <c r="K55" s="125"/>
      <c r="L55" s="125"/>
      <c r="M55" s="125"/>
      <c r="N55" s="125"/>
      <c r="O55" s="125"/>
      <c r="P55" s="125"/>
    </row>
    <row r="56" spans="1:16">
      <c r="A56" s="125"/>
      <c r="B56" s="125"/>
      <c r="C56" s="125"/>
      <c r="D56" s="125"/>
      <c r="E56" s="125"/>
      <c r="F56" s="125"/>
      <c r="G56" s="125"/>
      <c r="H56" s="125"/>
      <c r="I56" s="125"/>
      <c r="J56" s="125"/>
      <c r="K56" s="125"/>
      <c r="L56" s="125"/>
      <c r="M56" s="125"/>
      <c r="N56" s="125"/>
      <c r="O56" s="125"/>
      <c r="P56" s="125"/>
    </row>
    <row r="57" spans="1:16" ht="46.5" customHeight="1">
      <c r="A57" s="379" t="s">
        <v>945</v>
      </c>
      <c r="B57" s="371"/>
      <c r="C57" s="371"/>
      <c r="D57" s="371"/>
      <c r="E57" s="371"/>
      <c r="F57" s="371"/>
      <c r="G57" s="371"/>
      <c r="H57" s="371"/>
      <c r="I57" s="371"/>
      <c r="J57" s="371"/>
      <c r="K57" s="371"/>
      <c r="L57" s="371"/>
      <c r="M57" s="371"/>
      <c r="N57" s="371"/>
      <c r="O57" s="371"/>
      <c r="P57" s="371"/>
    </row>
    <row r="58" spans="1:16" ht="18.75">
      <c r="A58" s="380" t="s">
        <v>895</v>
      </c>
      <c r="B58" s="188"/>
      <c r="C58" s="188"/>
      <c r="D58" s="188"/>
      <c r="E58" s="188"/>
      <c r="F58" s="188"/>
      <c r="G58" s="188"/>
      <c r="H58" s="188"/>
      <c r="I58" s="188"/>
      <c r="J58" s="188"/>
      <c r="K58" s="188"/>
      <c r="L58" s="188"/>
      <c r="M58" s="188"/>
      <c r="N58" s="188"/>
      <c r="O58" s="188"/>
      <c r="P58" s="188"/>
    </row>
    <row r="59" spans="1:16" ht="84.95" customHeight="1">
      <c r="A59" s="377" t="s">
        <v>169</v>
      </c>
      <c r="B59" s="377"/>
      <c r="C59" s="377"/>
      <c r="D59" s="377"/>
      <c r="E59" s="377"/>
      <c r="F59" s="377"/>
      <c r="G59" s="377"/>
      <c r="H59" s="377"/>
      <c r="I59" s="377"/>
      <c r="J59" s="377"/>
      <c r="K59" s="377"/>
      <c r="L59" s="377"/>
      <c r="M59" s="377"/>
      <c r="N59" s="377"/>
      <c r="O59" s="377"/>
      <c r="P59" s="377"/>
    </row>
    <row r="60" spans="1:16" ht="56.45" customHeight="1">
      <c r="A60" s="373" t="s">
        <v>946</v>
      </c>
      <c r="B60" s="374"/>
      <c r="C60" s="374"/>
      <c r="D60" s="374"/>
      <c r="E60" s="374"/>
      <c r="F60" s="374"/>
      <c r="G60" s="374"/>
      <c r="H60" s="374"/>
      <c r="I60" s="374"/>
      <c r="J60" s="374"/>
      <c r="K60" s="374"/>
      <c r="L60" s="374"/>
      <c r="M60" s="374"/>
      <c r="N60" s="374"/>
      <c r="O60" s="374"/>
      <c r="P60" s="374"/>
    </row>
    <row r="61" spans="1:16">
      <c r="A61" s="160"/>
      <c r="B61" s="125"/>
      <c r="C61" s="125"/>
      <c r="D61" s="125"/>
      <c r="E61" s="125"/>
      <c r="F61" s="125"/>
      <c r="G61" s="125"/>
      <c r="H61" s="125"/>
      <c r="I61" s="125"/>
      <c r="J61" s="125"/>
      <c r="K61" s="125"/>
      <c r="L61" s="125"/>
      <c r="M61" s="125"/>
      <c r="N61" s="125"/>
      <c r="O61" s="125"/>
      <c r="P61" s="125"/>
    </row>
    <row r="62" spans="1:16">
      <c r="A62" s="125"/>
      <c r="B62" s="125"/>
      <c r="C62" s="125"/>
      <c r="D62" s="125"/>
      <c r="E62" s="125"/>
      <c r="F62" s="125"/>
      <c r="G62" s="125"/>
      <c r="H62" s="125"/>
      <c r="I62" s="125"/>
      <c r="J62" s="125"/>
      <c r="K62" s="125"/>
      <c r="L62" s="125"/>
      <c r="M62" s="125"/>
      <c r="N62" s="125"/>
      <c r="O62" s="125"/>
      <c r="P62" s="125"/>
    </row>
    <row r="63" spans="1:16">
      <c r="A63" s="125"/>
      <c r="B63" s="125"/>
      <c r="C63" s="125"/>
      <c r="D63" s="125"/>
      <c r="E63" s="125"/>
      <c r="F63" s="125"/>
      <c r="G63" s="125"/>
      <c r="H63" s="125"/>
      <c r="I63" s="125" t="s">
        <v>947</v>
      </c>
      <c r="J63" s="125">
        <v>0.39400000000000002</v>
      </c>
      <c r="K63" s="159">
        <v>0.41699999999999998</v>
      </c>
      <c r="L63" s="125"/>
      <c r="M63" s="125"/>
      <c r="N63" s="125"/>
      <c r="O63" s="125"/>
      <c r="P63" s="125"/>
    </row>
    <row r="64" spans="1:16">
      <c r="A64" s="125"/>
      <c r="B64" s="125"/>
      <c r="C64" s="125"/>
      <c r="D64" s="125"/>
      <c r="E64" s="125"/>
      <c r="F64" s="125"/>
      <c r="G64" s="125"/>
      <c r="H64" s="125"/>
      <c r="I64" s="125" t="s">
        <v>441</v>
      </c>
      <c r="J64" s="125">
        <v>0.4</v>
      </c>
      <c r="K64" s="159">
        <v>0.41699999999999998</v>
      </c>
      <c r="L64" s="125"/>
      <c r="M64" s="125"/>
      <c r="N64" s="125"/>
      <c r="O64" s="125"/>
      <c r="P64" s="125"/>
    </row>
    <row r="65" spans="1:16">
      <c r="A65" s="125"/>
      <c r="B65" s="125"/>
      <c r="C65" s="125"/>
      <c r="D65" s="125"/>
      <c r="E65" s="125"/>
      <c r="F65" s="125"/>
      <c r="G65" s="125"/>
      <c r="H65" s="125"/>
      <c r="I65" s="125" t="s">
        <v>948</v>
      </c>
      <c r="J65" s="125">
        <v>0.46600000000000003</v>
      </c>
      <c r="K65" s="159">
        <v>0.41699999999999998</v>
      </c>
      <c r="L65" s="125"/>
      <c r="M65" s="125"/>
      <c r="N65" s="125"/>
      <c r="O65" s="125"/>
      <c r="P65" s="125"/>
    </row>
    <row r="66" spans="1:16">
      <c r="A66" s="125"/>
      <c r="B66" s="125"/>
      <c r="C66" s="125"/>
      <c r="D66" s="125"/>
      <c r="E66" s="125"/>
      <c r="F66" s="125"/>
      <c r="G66" s="125"/>
      <c r="H66" s="125"/>
      <c r="I66" s="125" t="s">
        <v>949</v>
      </c>
      <c r="J66" s="125">
        <v>0.37</v>
      </c>
      <c r="K66" s="159">
        <v>0.41699999999999998</v>
      </c>
      <c r="L66" s="125"/>
      <c r="M66" s="125"/>
      <c r="N66" s="125"/>
      <c r="O66" s="125"/>
      <c r="P66" s="125"/>
    </row>
    <row r="67" spans="1:16">
      <c r="A67" s="125"/>
      <c r="B67" s="125"/>
      <c r="C67" s="125"/>
      <c r="D67" s="125"/>
      <c r="E67" s="125"/>
      <c r="F67" s="125"/>
      <c r="G67" s="125"/>
      <c r="H67" s="125"/>
      <c r="I67" s="125" t="s">
        <v>448</v>
      </c>
      <c r="J67" s="125">
        <v>0.33100000000000002</v>
      </c>
      <c r="K67" s="159">
        <v>0.33300000000000002</v>
      </c>
      <c r="L67" s="125"/>
      <c r="M67" s="125"/>
      <c r="N67" s="125"/>
      <c r="O67" s="125"/>
      <c r="P67" s="125"/>
    </row>
    <row r="68" spans="1:16">
      <c r="A68" s="125"/>
      <c r="B68" s="125"/>
      <c r="C68" s="125"/>
      <c r="D68" s="125"/>
      <c r="E68" s="125"/>
      <c r="F68" s="125"/>
      <c r="G68" s="125"/>
      <c r="H68" s="125"/>
      <c r="I68" s="125" t="s">
        <v>455</v>
      </c>
      <c r="J68" s="125">
        <v>0.14899999999999999</v>
      </c>
      <c r="K68" s="159">
        <v>0.33300000000000002</v>
      </c>
      <c r="L68" s="125"/>
      <c r="M68" s="125"/>
      <c r="N68" s="125"/>
      <c r="O68" s="125"/>
      <c r="P68" s="125"/>
    </row>
    <row r="69" spans="1:16">
      <c r="A69" s="125"/>
      <c r="B69" s="125"/>
      <c r="C69" s="125"/>
      <c r="D69" s="125"/>
      <c r="E69" s="125"/>
      <c r="F69" s="125"/>
      <c r="G69" s="125"/>
      <c r="H69" s="125"/>
      <c r="I69" s="125" t="s">
        <v>439</v>
      </c>
      <c r="J69" s="125">
        <v>0.251</v>
      </c>
      <c r="K69" s="159">
        <v>0.25</v>
      </c>
      <c r="L69" s="125"/>
      <c r="M69" s="125"/>
      <c r="N69" s="125"/>
      <c r="O69" s="125"/>
      <c r="P69" s="125"/>
    </row>
    <row r="70" spans="1:16">
      <c r="A70" s="125"/>
      <c r="B70" s="125"/>
      <c r="C70" s="125"/>
      <c r="D70" s="125"/>
      <c r="E70" s="125"/>
      <c r="F70" s="125"/>
      <c r="G70" s="125"/>
      <c r="H70" s="125"/>
      <c r="I70" s="125" t="s">
        <v>444</v>
      </c>
      <c r="J70" s="125">
        <v>0.33400000000000002</v>
      </c>
      <c r="K70" s="159">
        <v>0.25</v>
      </c>
      <c r="L70" s="125"/>
      <c r="M70" s="125"/>
      <c r="N70" s="125"/>
      <c r="O70" s="125"/>
      <c r="P70" s="125"/>
    </row>
    <row r="71" spans="1:16">
      <c r="A71" s="125"/>
      <c r="B71" s="125"/>
      <c r="C71" s="125"/>
      <c r="D71" s="125"/>
      <c r="E71" s="125"/>
      <c r="F71" s="125"/>
      <c r="G71" s="125"/>
      <c r="H71" s="125"/>
      <c r="I71" s="125" t="s">
        <v>443</v>
      </c>
      <c r="J71" s="125">
        <v>0.48699999999999999</v>
      </c>
      <c r="K71" s="159">
        <v>0.16700000000000001</v>
      </c>
      <c r="L71" s="125"/>
      <c r="M71" s="125"/>
      <c r="N71" s="125"/>
      <c r="O71" s="125"/>
      <c r="P71" s="125"/>
    </row>
    <row r="72" spans="1:16">
      <c r="A72" s="125"/>
      <c r="B72" s="125"/>
      <c r="C72" s="125"/>
      <c r="D72" s="125"/>
      <c r="E72" s="125"/>
      <c r="F72" s="125"/>
      <c r="G72" s="125"/>
      <c r="H72" s="125"/>
      <c r="I72" s="125" t="s">
        <v>446</v>
      </c>
      <c r="J72" s="125">
        <v>0.161</v>
      </c>
      <c r="K72" s="159">
        <v>8.3000000000000004E-2</v>
      </c>
      <c r="L72" s="125"/>
      <c r="M72" s="125"/>
      <c r="N72" s="125"/>
      <c r="O72" s="125"/>
      <c r="P72" s="125"/>
    </row>
    <row r="73" spans="1:16">
      <c r="A73" s="125"/>
      <c r="B73" s="125"/>
      <c r="C73" s="125"/>
      <c r="D73" s="125"/>
      <c r="E73" s="125"/>
      <c r="F73" s="125"/>
      <c r="G73" s="125"/>
      <c r="H73" s="125"/>
      <c r="I73" s="125" t="s">
        <v>447</v>
      </c>
      <c r="J73" s="125">
        <v>0.26900000000000002</v>
      </c>
      <c r="K73" s="159">
        <v>8.3000000000000004E-2</v>
      </c>
      <c r="L73" s="125"/>
      <c r="M73" s="125"/>
      <c r="N73" s="125"/>
      <c r="O73" s="125"/>
      <c r="P73" s="125"/>
    </row>
    <row r="74" spans="1:16">
      <c r="A74" s="125"/>
      <c r="B74" s="125"/>
      <c r="C74" s="125"/>
      <c r="D74" s="125"/>
      <c r="E74" s="125"/>
      <c r="F74" s="125"/>
      <c r="G74" s="125"/>
      <c r="H74" s="125"/>
      <c r="I74" s="125" t="s">
        <v>458</v>
      </c>
      <c r="J74" s="125">
        <v>0.20300000000000001</v>
      </c>
      <c r="K74" s="159">
        <v>8.3000000000000004E-2</v>
      </c>
      <c r="L74" s="125"/>
      <c r="M74" s="125"/>
      <c r="N74" s="125"/>
      <c r="O74" s="125"/>
      <c r="P74" s="125"/>
    </row>
    <row r="75" spans="1:16">
      <c r="A75" s="125"/>
      <c r="B75" s="125"/>
      <c r="C75" s="125"/>
      <c r="D75" s="125"/>
      <c r="E75" s="125"/>
      <c r="F75" s="125"/>
      <c r="G75" s="125"/>
      <c r="H75" s="125"/>
      <c r="I75" s="125" t="s">
        <v>440</v>
      </c>
      <c r="J75" s="125">
        <v>9.2999999999999999E-2</v>
      </c>
      <c r="K75" s="159">
        <v>0</v>
      </c>
      <c r="L75" s="125"/>
      <c r="M75" s="125"/>
      <c r="N75" s="125"/>
      <c r="O75" s="125"/>
      <c r="P75" s="125"/>
    </row>
    <row r="76" spans="1:16">
      <c r="A76" s="125"/>
      <c r="B76" s="125"/>
      <c r="C76" s="125"/>
      <c r="D76" s="125"/>
      <c r="E76" s="125"/>
      <c r="F76" s="125"/>
      <c r="G76" s="125"/>
      <c r="H76" s="125"/>
      <c r="I76" s="125" t="s">
        <v>449</v>
      </c>
      <c r="J76" s="125">
        <v>0.107</v>
      </c>
      <c r="K76" s="159">
        <v>0</v>
      </c>
      <c r="L76" s="125"/>
      <c r="M76" s="125"/>
      <c r="N76" s="125"/>
      <c r="O76" s="125"/>
      <c r="P76" s="125"/>
    </row>
    <row r="77" spans="1:16">
      <c r="A77" s="125"/>
      <c r="B77" s="125"/>
      <c r="C77" s="125"/>
      <c r="D77" s="125"/>
      <c r="E77" s="125"/>
      <c r="F77" s="125"/>
      <c r="G77" s="125"/>
      <c r="H77" s="125"/>
      <c r="I77" s="125" t="s">
        <v>450</v>
      </c>
      <c r="J77" s="125">
        <v>9.2999999999999999E-2</v>
      </c>
      <c r="K77" s="159">
        <v>0</v>
      </c>
      <c r="L77" s="125"/>
      <c r="M77" s="125"/>
      <c r="N77" s="125"/>
      <c r="O77" s="125"/>
      <c r="P77" s="125"/>
    </row>
    <row r="78" spans="1:16">
      <c r="A78" s="125"/>
      <c r="B78" s="125"/>
      <c r="C78" s="125"/>
      <c r="D78" s="125"/>
      <c r="E78" s="125"/>
      <c r="F78" s="125"/>
      <c r="G78" s="125"/>
      <c r="H78" s="125"/>
      <c r="I78" s="125" t="s">
        <v>451</v>
      </c>
      <c r="J78" s="125">
        <v>0.26900000000000002</v>
      </c>
      <c r="K78" s="159">
        <v>0</v>
      </c>
      <c r="L78" s="125"/>
      <c r="M78" s="125"/>
      <c r="N78" s="125"/>
      <c r="O78" s="125"/>
      <c r="P78" s="125"/>
    </row>
    <row r="79" spans="1:16">
      <c r="A79" s="125"/>
      <c r="B79" s="125"/>
      <c r="C79" s="125"/>
      <c r="D79" s="125"/>
      <c r="E79" s="125"/>
      <c r="F79" s="125"/>
      <c r="G79" s="125"/>
      <c r="H79" s="125"/>
      <c r="I79" s="125" t="s">
        <v>452</v>
      </c>
      <c r="J79" s="125">
        <v>4.2000000000000003E-2</v>
      </c>
      <c r="K79" s="159">
        <v>0</v>
      </c>
      <c r="L79" s="125"/>
      <c r="M79" s="125"/>
      <c r="N79" s="125"/>
      <c r="O79" s="125"/>
      <c r="P79" s="125"/>
    </row>
    <row r="80" spans="1:16">
      <c r="A80" s="125"/>
      <c r="B80" s="125"/>
      <c r="C80" s="125"/>
      <c r="D80" s="125"/>
      <c r="E80" s="125"/>
      <c r="F80" s="125"/>
      <c r="G80" s="125"/>
      <c r="H80" s="125"/>
      <c r="I80" s="125" t="s">
        <v>453</v>
      </c>
      <c r="J80" s="125">
        <v>0.13700000000000001</v>
      </c>
      <c r="K80" s="159">
        <v>0</v>
      </c>
      <c r="L80" s="125"/>
      <c r="M80" s="125"/>
      <c r="N80" s="125"/>
      <c r="O80" s="125"/>
      <c r="P80" s="125"/>
    </row>
    <row r="81" spans="1:16">
      <c r="A81" s="125"/>
      <c r="B81" s="125"/>
      <c r="C81" s="125"/>
      <c r="D81" s="125"/>
      <c r="E81" s="125"/>
      <c r="F81" s="125"/>
      <c r="G81" s="125"/>
      <c r="H81" s="125"/>
      <c r="I81" s="125" t="s">
        <v>454</v>
      </c>
      <c r="J81" s="125">
        <v>0.22700000000000001</v>
      </c>
      <c r="K81" s="159">
        <v>0</v>
      </c>
      <c r="L81" s="125"/>
      <c r="M81" s="125"/>
      <c r="N81" s="125"/>
      <c r="O81" s="125"/>
      <c r="P81" s="125"/>
    </row>
    <row r="82" spans="1:16">
      <c r="A82" s="125"/>
      <c r="B82" s="125"/>
      <c r="C82" s="125"/>
      <c r="D82" s="125"/>
      <c r="E82" s="125"/>
      <c r="F82" s="125"/>
      <c r="G82" s="125"/>
      <c r="H82" s="125"/>
      <c r="I82" s="125" t="s">
        <v>456</v>
      </c>
      <c r="J82" s="125">
        <v>0.10100000000000001</v>
      </c>
      <c r="K82" s="159">
        <v>0</v>
      </c>
      <c r="L82" s="125"/>
      <c r="M82" s="125"/>
      <c r="N82" s="125"/>
      <c r="O82" s="125"/>
      <c r="P82" s="125"/>
    </row>
    <row r="83" spans="1:16">
      <c r="A83" s="125"/>
      <c r="B83" s="125"/>
      <c r="C83" s="125"/>
      <c r="D83" s="125"/>
      <c r="E83" s="125"/>
      <c r="F83" s="125"/>
      <c r="G83" s="125"/>
      <c r="H83" s="125"/>
      <c r="I83" s="125" t="s">
        <v>457</v>
      </c>
      <c r="J83" s="125">
        <v>0.113</v>
      </c>
      <c r="K83" s="159">
        <v>0</v>
      </c>
      <c r="L83" s="125"/>
      <c r="M83" s="125"/>
      <c r="N83" s="125"/>
      <c r="O83" s="125"/>
      <c r="P83" s="125"/>
    </row>
    <row r="84" spans="1:16">
      <c r="A84" s="125"/>
      <c r="B84" s="125"/>
      <c r="C84" s="125"/>
      <c r="D84" s="125"/>
      <c r="E84" s="125"/>
      <c r="F84" s="125"/>
      <c r="G84" s="125"/>
      <c r="H84" s="125"/>
      <c r="I84" s="125" t="s">
        <v>950</v>
      </c>
      <c r="J84" s="125">
        <v>0.14899999999999999</v>
      </c>
      <c r="K84" s="159">
        <v>0</v>
      </c>
      <c r="L84" s="125"/>
      <c r="M84" s="125"/>
      <c r="N84" s="125"/>
      <c r="O84" s="125"/>
      <c r="P84" s="125"/>
    </row>
    <row r="85" spans="1:16">
      <c r="A85" s="125"/>
      <c r="B85" s="125"/>
      <c r="C85" s="125"/>
      <c r="D85" s="125"/>
      <c r="E85" s="125"/>
      <c r="F85" s="125"/>
      <c r="G85" s="125"/>
      <c r="H85" s="125"/>
      <c r="I85" s="125" t="s">
        <v>951</v>
      </c>
      <c r="J85" s="125">
        <v>0.313</v>
      </c>
      <c r="K85" s="159">
        <v>0</v>
      </c>
      <c r="L85" s="125"/>
      <c r="M85" s="125"/>
      <c r="N85" s="125"/>
      <c r="O85" s="125"/>
      <c r="P85" s="125"/>
    </row>
    <row r="86" spans="1:16">
      <c r="A86" s="125"/>
      <c r="B86" s="125"/>
      <c r="C86" s="125"/>
      <c r="D86" s="125"/>
      <c r="E86" s="125"/>
      <c r="F86" s="125"/>
      <c r="G86" s="125"/>
      <c r="H86" s="125"/>
      <c r="I86" s="125" t="s">
        <v>391</v>
      </c>
      <c r="J86" s="125">
        <v>6.6000000000000003E-2</v>
      </c>
      <c r="K86" s="159">
        <v>0</v>
      </c>
      <c r="L86" s="125"/>
      <c r="M86" s="125"/>
      <c r="N86" s="125"/>
      <c r="O86" s="125"/>
      <c r="P86" s="125"/>
    </row>
    <row r="87" spans="1:16">
      <c r="A87" s="125"/>
      <c r="B87" s="125"/>
      <c r="C87" s="125"/>
      <c r="D87" s="125"/>
      <c r="E87" s="125"/>
      <c r="F87" s="125"/>
      <c r="G87" s="125"/>
      <c r="H87" s="125"/>
      <c r="I87" s="125"/>
      <c r="J87" s="125"/>
      <c r="K87" s="125"/>
      <c r="L87" s="125"/>
      <c r="M87" s="125"/>
      <c r="N87" s="125"/>
      <c r="O87" s="125"/>
      <c r="P87" s="125"/>
    </row>
    <row r="88" spans="1:16">
      <c r="A88" s="125"/>
      <c r="B88" s="125"/>
      <c r="C88" s="125"/>
      <c r="D88" s="125"/>
      <c r="E88" s="125"/>
      <c r="F88" s="125"/>
      <c r="G88" s="125"/>
      <c r="H88" s="125"/>
      <c r="I88" s="125"/>
      <c r="J88" s="125"/>
      <c r="K88" s="125"/>
      <c r="L88" s="125"/>
      <c r="M88" s="125"/>
      <c r="N88" s="125"/>
      <c r="O88" s="125"/>
      <c r="P88" s="125"/>
    </row>
    <row r="89" spans="1:16">
      <c r="A89" s="125"/>
      <c r="B89" s="125"/>
      <c r="C89" s="125"/>
      <c r="D89" s="125"/>
      <c r="E89" s="125"/>
      <c r="F89" s="125"/>
      <c r="G89" s="125"/>
      <c r="H89" s="125"/>
      <c r="I89" s="125"/>
      <c r="J89" s="125"/>
      <c r="K89" s="125"/>
      <c r="L89" s="125"/>
      <c r="M89" s="125"/>
      <c r="N89" s="125"/>
      <c r="O89" s="125"/>
      <c r="P89" s="125"/>
    </row>
    <row r="90" spans="1:16">
      <c r="A90" s="125"/>
      <c r="B90" s="125"/>
      <c r="C90" s="125"/>
      <c r="D90" s="125"/>
      <c r="E90" s="125"/>
      <c r="F90" s="125"/>
      <c r="G90" s="125"/>
      <c r="H90" s="125"/>
      <c r="I90" s="125"/>
      <c r="J90" s="125"/>
      <c r="K90" s="125"/>
      <c r="L90" s="125"/>
      <c r="M90" s="125"/>
      <c r="N90" s="125"/>
      <c r="O90" s="125"/>
      <c r="P90" s="125"/>
    </row>
    <row r="91" spans="1:16">
      <c r="A91" s="125"/>
      <c r="B91" s="125"/>
      <c r="C91" s="125"/>
      <c r="D91" s="125"/>
      <c r="E91" s="125"/>
      <c r="F91" s="125"/>
      <c r="G91" s="125"/>
      <c r="H91" s="125"/>
      <c r="I91" s="125"/>
      <c r="J91" s="125"/>
      <c r="K91" s="125"/>
      <c r="L91" s="125"/>
      <c r="M91" s="125"/>
      <c r="N91" s="125"/>
      <c r="O91" s="125"/>
      <c r="P91" s="125"/>
    </row>
    <row r="92" spans="1:16">
      <c r="A92" s="125"/>
      <c r="B92" s="125"/>
      <c r="C92" s="125"/>
      <c r="D92" s="125"/>
      <c r="E92" s="125"/>
      <c r="F92" s="125"/>
      <c r="G92" s="125"/>
      <c r="H92" s="125"/>
      <c r="I92" s="125"/>
      <c r="J92" s="125"/>
      <c r="K92" s="125"/>
      <c r="L92" s="125"/>
      <c r="M92" s="125"/>
      <c r="N92" s="125"/>
      <c r="O92" s="125"/>
      <c r="P92" s="125"/>
    </row>
    <row r="93" spans="1:16">
      <c r="A93" s="125"/>
      <c r="B93" s="125"/>
      <c r="C93" s="125"/>
      <c r="D93" s="125"/>
      <c r="E93" s="125"/>
      <c r="F93" s="125"/>
      <c r="G93" s="125"/>
      <c r="H93" s="125"/>
      <c r="I93" s="125"/>
      <c r="J93" s="125"/>
      <c r="K93" s="125"/>
      <c r="L93" s="125"/>
      <c r="M93" s="125"/>
      <c r="N93" s="125"/>
      <c r="O93" s="125"/>
      <c r="P93" s="125"/>
    </row>
    <row r="94" spans="1:16">
      <c r="A94" s="125"/>
      <c r="B94" s="125"/>
      <c r="C94" s="125"/>
      <c r="D94" s="125"/>
      <c r="E94" s="125"/>
      <c r="F94" s="125"/>
      <c r="G94" s="125"/>
      <c r="H94" s="125"/>
      <c r="I94" s="125"/>
      <c r="J94" s="125"/>
      <c r="K94" s="125"/>
      <c r="L94" s="125"/>
      <c r="M94" s="125"/>
      <c r="N94" s="125"/>
      <c r="O94" s="125"/>
      <c r="P94" s="125"/>
    </row>
    <row r="95" spans="1:16">
      <c r="A95" s="125"/>
      <c r="B95" s="125"/>
      <c r="C95" s="125"/>
      <c r="D95" s="125"/>
      <c r="E95" s="125"/>
      <c r="F95" s="125"/>
      <c r="G95" s="125"/>
      <c r="H95" s="125"/>
      <c r="I95" s="125"/>
      <c r="J95" s="125"/>
      <c r="K95" s="125"/>
      <c r="L95" s="125"/>
      <c r="M95" s="125"/>
      <c r="N95" s="125"/>
      <c r="O95" s="125"/>
      <c r="P95" s="125"/>
    </row>
    <row r="96" spans="1:16">
      <c r="A96" s="125"/>
      <c r="B96" s="125"/>
      <c r="C96" s="125"/>
      <c r="D96" s="125"/>
      <c r="E96" s="125"/>
      <c r="F96" s="125"/>
      <c r="G96" s="125"/>
      <c r="H96" s="125"/>
      <c r="I96" s="125"/>
      <c r="J96" s="125"/>
      <c r="K96" s="125"/>
      <c r="L96" s="125"/>
      <c r="M96" s="125"/>
      <c r="N96" s="125"/>
      <c r="O96" s="125"/>
      <c r="P96" s="125"/>
    </row>
    <row r="97" spans="1:16">
      <c r="A97" s="125"/>
      <c r="B97" s="125"/>
      <c r="C97" s="125"/>
      <c r="D97" s="125"/>
      <c r="E97" s="125"/>
      <c r="F97" s="125"/>
      <c r="G97" s="125"/>
      <c r="H97" s="125"/>
      <c r="I97" s="125"/>
      <c r="J97" s="125"/>
      <c r="K97" s="125"/>
      <c r="L97" s="125"/>
      <c r="M97" s="125"/>
      <c r="N97" s="125"/>
      <c r="O97" s="125"/>
      <c r="P97" s="125"/>
    </row>
    <row r="98" spans="1:16" ht="39.950000000000003" customHeight="1">
      <c r="A98" s="375" t="s">
        <v>910</v>
      </c>
      <c r="B98" s="376"/>
      <c r="C98" s="376"/>
      <c r="D98" s="376"/>
      <c r="E98" s="376"/>
      <c r="F98" s="376"/>
      <c r="G98" s="376"/>
      <c r="H98" s="376"/>
      <c r="I98" s="376"/>
      <c r="J98" s="376"/>
      <c r="K98" s="376"/>
      <c r="L98" s="376"/>
      <c r="M98" s="376"/>
      <c r="N98" s="376"/>
      <c r="O98" s="376"/>
      <c r="P98" s="376"/>
    </row>
    <row r="99" spans="1:16" ht="69.95" customHeight="1">
      <c r="A99" s="377" t="s">
        <v>173</v>
      </c>
      <c r="B99" s="401"/>
      <c r="C99" s="401"/>
      <c r="D99" s="401"/>
      <c r="E99" s="401"/>
      <c r="F99" s="401"/>
      <c r="G99" s="401"/>
      <c r="H99" s="401"/>
      <c r="I99" s="401"/>
      <c r="J99" s="401"/>
      <c r="K99" s="401"/>
      <c r="L99" s="401"/>
      <c r="M99" s="401"/>
      <c r="N99" s="401"/>
      <c r="O99" s="401"/>
      <c r="P99" s="401"/>
    </row>
    <row r="100" spans="1:16">
      <c r="A100" s="402" t="s">
        <v>952</v>
      </c>
      <c r="B100" s="403"/>
      <c r="C100" s="403"/>
      <c r="D100" s="403"/>
      <c r="E100" s="403"/>
      <c r="F100" s="403"/>
      <c r="G100" s="403"/>
      <c r="H100" s="404"/>
      <c r="I100" s="400"/>
      <c r="J100" s="400"/>
      <c r="K100" s="400"/>
      <c r="L100" s="400"/>
      <c r="M100" s="400"/>
      <c r="N100" s="400"/>
      <c r="O100" s="400"/>
      <c r="P100" s="400"/>
    </row>
    <row r="101" spans="1:16">
      <c r="A101" s="403"/>
      <c r="B101" s="403"/>
      <c r="C101" s="403"/>
      <c r="D101" s="403"/>
      <c r="E101" s="403"/>
      <c r="F101" s="403"/>
      <c r="G101" s="403"/>
      <c r="H101" s="400"/>
      <c r="I101" s="400"/>
      <c r="J101" s="400"/>
      <c r="K101" s="400"/>
      <c r="L101" s="400"/>
      <c r="M101" s="400"/>
      <c r="N101" s="400"/>
      <c r="O101" s="400"/>
      <c r="P101" s="400"/>
    </row>
    <row r="102" spans="1:16">
      <c r="A102" s="403"/>
      <c r="B102" s="403"/>
      <c r="C102" s="403"/>
      <c r="D102" s="403"/>
      <c r="E102" s="403"/>
      <c r="F102" s="403"/>
      <c r="G102" s="403"/>
      <c r="H102" s="400"/>
      <c r="I102" s="400"/>
      <c r="J102" s="400"/>
      <c r="K102" s="400"/>
      <c r="L102" s="400"/>
      <c r="M102" s="400"/>
      <c r="N102" s="400"/>
      <c r="O102" s="400"/>
      <c r="P102" s="400"/>
    </row>
    <row r="103" spans="1:16">
      <c r="A103" s="403"/>
      <c r="B103" s="403"/>
      <c r="C103" s="403"/>
      <c r="D103" s="403"/>
      <c r="E103" s="403"/>
      <c r="F103" s="403"/>
      <c r="G103" s="403"/>
      <c r="H103" s="400"/>
      <c r="I103" s="400"/>
      <c r="J103" s="400"/>
      <c r="K103" s="400"/>
      <c r="L103" s="400"/>
      <c r="M103" s="400"/>
      <c r="N103" s="400"/>
      <c r="O103" s="400"/>
      <c r="P103" s="400"/>
    </row>
    <row r="104" spans="1:16" ht="46.5" customHeight="1">
      <c r="A104" s="379" t="s">
        <v>953</v>
      </c>
      <c r="B104" s="371"/>
      <c r="C104" s="371"/>
      <c r="D104" s="371"/>
      <c r="E104" s="371"/>
      <c r="F104" s="371"/>
      <c r="G104" s="371"/>
      <c r="H104" s="371"/>
      <c r="I104" s="371"/>
      <c r="J104" s="371"/>
      <c r="K104" s="371"/>
      <c r="L104" s="371"/>
      <c r="M104" s="371"/>
      <c r="N104" s="371"/>
      <c r="O104" s="371"/>
      <c r="P104" s="371"/>
    </row>
    <row r="105" spans="1:16" ht="18.75">
      <c r="A105" s="380" t="s">
        <v>895</v>
      </c>
      <c r="B105" s="188"/>
      <c r="C105" s="188"/>
      <c r="D105" s="188"/>
      <c r="E105" s="188"/>
      <c r="F105" s="188"/>
      <c r="G105" s="188"/>
      <c r="H105" s="383" t="s">
        <v>896</v>
      </c>
      <c r="I105" s="188"/>
      <c r="J105" s="188"/>
      <c r="K105" s="188"/>
      <c r="L105" s="188"/>
      <c r="M105" s="188"/>
      <c r="N105" s="188"/>
      <c r="O105" s="188"/>
      <c r="P105" s="188"/>
    </row>
    <row r="106" spans="1:16" ht="114.95" customHeight="1">
      <c r="A106" s="377" t="s">
        <v>179</v>
      </c>
      <c r="B106" s="378"/>
      <c r="C106" s="378"/>
      <c r="D106" s="378"/>
      <c r="E106" s="378"/>
      <c r="F106" s="378"/>
      <c r="G106" s="378"/>
      <c r="H106" s="384"/>
      <c r="I106" s="384"/>
      <c r="J106" s="384"/>
      <c r="K106" s="384"/>
      <c r="L106" s="384"/>
      <c r="M106" s="384"/>
      <c r="N106" s="384"/>
      <c r="O106" s="384"/>
      <c r="P106" s="384"/>
    </row>
    <row r="107" spans="1:16">
      <c r="A107" s="125"/>
      <c r="B107" s="125"/>
      <c r="C107" s="125"/>
      <c r="D107" s="125"/>
      <c r="E107" s="125"/>
      <c r="F107" s="125"/>
      <c r="G107" s="125"/>
      <c r="H107" s="125"/>
      <c r="I107" s="125"/>
      <c r="J107" s="125"/>
      <c r="K107" s="125"/>
      <c r="L107" s="125"/>
      <c r="M107" s="125"/>
      <c r="N107" s="125"/>
      <c r="O107" s="125"/>
      <c r="P107" s="125"/>
    </row>
    <row r="108" spans="1:16">
      <c r="A108" s="125"/>
      <c r="B108" s="125">
        <v>0.10714285714285714</v>
      </c>
      <c r="C108" s="125"/>
      <c r="D108" s="125"/>
      <c r="E108" s="125"/>
      <c r="F108" s="125"/>
      <c r="G108" s="125"/>
      <c r="H108" s="125"/>
      <c r="I108" s="125">
        <v>0.11700000000000001</v>
      </c>
      <c r="J108" s="125"/>
      <c r="K108" s="125"/>
      <c r="L108" s="125"/>
      <c r="M108" s="125"/>
      <c r="N108" s="125"/>
      <c r="O108" s="125"/>
      <c r="P108" s="125"/>
    </row>
    <row r="109" spans="1:16">
      <c r="A109" s="125"/>
      <c r="B109" s="125">
        <v>0.8928571428571429</v>
      </c>
      <c r="C109" s="125"/>
      <c r="D109" s="125"/>
      <c r="E109" s="125"/>
      <c r="F109" s="125"/>
      <c r="G109" s="125"/>
      <c r="H109" s="125"/>
      <c r="I109" s="125">
        <v>0.88300000000000001</v>
      </c>
      <c r="J109" s="125"/>
      <c r="K109" s="125"/>
      <c r="L109" s="125"/>
      <c r="M109" s="125"/>
      <c r="N109" s="125"/>
      <c r="O109" s="125"/>
      <c r="P109" s="125"/>
    </row>
    <row r="110" spans="1:16">
      <c r="A110" s="125"/>
      <c r="B110" s="125"/>
      <c r="C110" s="125"/>
      <c r="D110" s="125"/>
      <c r="E110" s="125"/>
      <c r="F110" s="125"/>
      <c r="G110" s="125"/>
      <c r="H110" s="125"/>
      <c r="I110" s="125"/>
      <c r="J110" s="125"/>
      <c r="K110" s="125"/>
      <c r="L110" s="125"/>
      <c r="M110" s="125"/>
      <c r="N110" s="125"/>
      <c r="O110" s="125"/>
      <c r="P110" s="125"/>
    </row>
    <row r="111" spans="1:16">
      <c r="A111" s="125"/>
      <c r="B111" s="125"/>
      <c r="C111" s="125"/>
      <c r="D111" s="125"/>
      <c r="E111" s="125"/>
      <c r="F111" s="125"/>
      <c r="G111" s="125"/>
      <c r="H111" s="125"/>
      <c r="I111" s="125"/>
      <c r="J111" s="125"/>
      <c r="K111" s="125"/>
      <c r="L111" s="125"/>
      <c r="M111" s="125"/>
      <c r="N111" s="125"/>
      <c r="O111" s="125"/>
      <c r="P111" s="125"/>
    </row>
    <row r="112" spans="1:16">
      <c r="A112" s="125"/>
      <c r="B112" s="125"/>
      <c r="C112" s="125"/>
      <c r="D112" s="125"/>
      <c r="E112" s="125"/>
      <c r="F112" s="125"/>
      <c r="G112" s="125"/>
      <c r="H112" s="125"/>
      <c r="I112" s="125"/>
      <c r="J112" s="125"/>
      <c r="K112" s="125"/>
      <c r="L112" s="125"/>
      <c r="M112" s="125"/>
      <c r="N112" s="125"/>
      <c r="O112" s="125"/>
      <c r="P112" s="125"/>
    </row>
    <row r="113" spans="1:16">
      <c r="A113" s="125"/>
      <c r="B113" s="125"/>
      <c r="C113" s="125"/>
      <c r="D113" s="125"/>
      <c r="E113" s="125"/>
      <c r="F113" s="125"/>
      <c r="G113" s="125"/>
      <c r="H113" s="125"/>
      <c r="I113" s="125"/>
      <c r="J113" s="125"/>
      <c r="K113" s="125"/>
      <c r="L113" s="125"/>
      <c r="M113" s="125"/>
      <c r="N113" s="125"/>
      <c r="O113" s="125"/>
      <c r="P113" s="125"/>
    </row>
    <row r="114" spans="1:16">
      <c r="A114" s="125"/>
      <c r="B114" s="125"/>
      <c r="C114" s="125"/>
      <c r="D114" s="125"/>
      <c r="E114" s="125"/>
      <c r="F114" s="125"/>
      <c r="G114" s="125"/>
      <c r="H114" s="125"/>
      <c r="I114" s="125"/>
      <c r="J114" s="125"/>
      <c r="K114" s="125"/>
      <c r="L114" s="125"/>
      <c r="M114" s="125"/>
      <c r="N114" s="125"/>
      <c r="O114" s="125"/>
      <c r="P114" s="125"/>
    </row>
    <row r="115" spans="1:16">
      <c r="A115" s="125"/>
      <c r="B115" s="125"/>
      <c r="C115" s="125"/>
      <c r="D115" s="125"/>
      <c r="E115" s="125"/>
      <c r="F115" s="125"/>
      <c r="G115" s="125"/>
      <c r="H115" s="125"/>
      <c r="I115" s="125"/>
      <c r="J115" s="125"/>
      <c r="K115" s="125"/>
      <c r="L115" s="125"/>
      <c r="M115" s="125"/>
      <c r="N115" s="125"/>
      <c r="O115" s="125"/>
      <c r="P115" s="125"/>
    </row>
    <row r="116" spans="1:16">
      <c r="A116" s="125"/>
      <c r="B116" s="125"/>
      <c r="C116" s="125"/>
      <c r="D116" s="125"/>
      <c r="E116" s="125"/>
      <c r="F116" s="125"/>
      <c r="G116" s="125"/>
      <c r="H116" s="125"/>
      <c r="I116" s="125"/>
      <c r="J116" s="125"/>
      <c r="K116" s="125"/>
      <c r="L116" s="125"/>
      <c r="M116" s="125"/>
      <c r="N116" s="125"/>
      <c r="O116" s="125"/>
      <c r="P116" s="125"/>
    </row>
    <row r="117" spans="1:16">
      <c r="A117" s="125"/>
      <c r="B117" s="125"/>
      <c r="C117" s="125"/>
      <c r="D117" s="125"/>
      <c r="E117" s="125"/>
      <c r="F117" s="125"/>
      <c r="G117" s="125"/>
      <c r="H117" s="125"/>
      <c r="I117" s="125"/>
      <c r="J117" s="125"/>
      <c r="K117" s="125"/>
      <c r="L117" s="125"/>
      <c r="M117" s="125"/>
      <c r="N117" s="125"/>
      <c r="O117" s="125"/>
      <c r="P117" s="125"/>
    </row>
    <row r="118" spans="1:16">
      <c r="A118" s="125"/>
      <c r="B118" s="125"/>
      <c r="C118" s="125"/>
      <c r="D118" s="125"/>
      <c r="E118" s="125"/>
      <c r="F118" s="125"/>
      <c r="G118" s="125"/>
      <c r="H118" s="125"/>
      <c r="I118" s="125"/>
      <c r="J118" s="125"/>
      <c r="K118" s="125"/>
      <c r="L118" s="125"/>
      <c r="M118" s="125"/>
      <c r="N118" s="125"/>
      <c r="O118" s="125"/>
      <c r="P118" s="125"/>
    </row>
    <row r="119" spans="1:16">
      <c r="A119" s="125"/>
      <c r="B119" s="125"/>
      <c r="C119" s="125"/>
      <c r="D119" s="125"/>
      <c r="E119" s="125"/>
      <c r="F119" s="125"/>
      <c r="G119" s="125"/>
      <c r="H119" s="125"/>
      <c r="I119" s="125"/>
      <c r="J119" s="125"/>
      <c r="K119" s="125"/>
      <c r="L119" s="125"/>
      <c r="M119" s="125"/>
      <c r="N119" s="125"/>
      <c r="O119" s="125"/>
      <c r="P119" s="125"/>
    </row>
    <row r="120" spans="1:16">
      <c r="A120" s="125"/>
      <c r="B120" s="125"/>
      <c r="C120" s="125"/>
      <c r="D120" s="125"/>
      <c r="E120" s="125"/>
      <c r="F120" s="125"/>
      <c r="G120" s="125"/>
      <c r="H120" s="125"/>
      <c r="I120" s="125"/>
      <c r="J120" s="125"/>
      <c r="K120" s="125"/>
      <c r="L120" s="125"/>
      <c r="M120" s="125"/>
      <c r="N120" s="125"/>
      <c r="O120" s="125"/>
      <c r="P120" s="125"/>
    </row>
    <row r="121" spans="1:16">
      <c r="A121" s="125"/>
      <c r="B121" s="125"/>
      <c r="C121" s="125"/>
      <c r="D121" s="125"/>
      <c r="E121" s="125"/>
      <c r="F121" s="125"/>
      <c r="G121" s="125"/>
      <c r="H121" s="125"/>
      <c r="I121" s="125"/>
      <c r="J121" s="125"/>
      <c r="K121" s="125"/>
      <c r="L121" s="125"/>
      <c r="M121" s="125"/>
      <c r="N121" s="125"/>
      <c r="O121" s="125"/>
      <c r="P121" s="125"/>
    </row>
    <row r="122" spans="1:16">
      <c r="A122" s="125"/>
      <c r="B122" s="125"/>
      <c r="C122" s="125"/>
      <c r="D122" s="125"/>
      <c r="E122" s="125"/>
      <c r="F122" s="125"/>
      <c r="G122" s="125"/>
      <c r="H122" s="125"/>
      <c r="I122" s="125"/>
      <c r="J122" s="125"/>
      <c r="K122" s="125"/>
      <c r="L122" s="125"/>
      <c r="M122" s="125"/>
      <c r="N122" s="125"/>
      <c r="O122" s="125"/>
      <c r="P122" s="125"/>
    </row>
    <row r="123" spans="1:16">
      <c r="A123" s="125"/>
      <c r="B123" s="125"/>
      <c r="C123" s="125"/>
      <c r="D123" s="125"/>
      <c r="E123" s="125"/>
      <c r="F123" s="125"/>
      <c r="G123" s="125"/>
      <c r="H123" s="125"/>
      <c r="I123" s="125"/>
      <c r="J123" s="125"/>
      <c r="K123" s="125"/>
      <c r="L123" s="125"/>
      <c r="M123" s="125"/>
      <c r="N123" s="125"/>
      <c r="O123" s="125"/>
      <c r="P123" s="125"/>
    </row>
    <row r="124" spans="1:16" ht="39.950000000000003" customHeight="1">
      <c r="A124" s="375" t="s">
        <v>954</v>
      </c>
      <c r="B124" s="376"/>
      <c r="C124" s="376"/>
      <c r="D124" s="376"/>
      <c r="E124" s="376"/>
      <c r="F124" s="376"/>
      <c r="G124" s="376"/>
      <c r="H124" s="376"/>
      <c r="I124" s="376"/>
      <c r="J124" s="376"/>
      <c r="K124" s="376"/>
      <c r="L124" s="376"/>
      <c r="M124" s="376"/>
      <c r="N124" s="376"/>
      <c r="O124" s="376"/>
      <c r="P124" s="376"/>
    </row>
    <row r="125" spans="1:16" ht="54.95" customHeight="1">
      <c r="A125" s="381" t="s">
        <v>955</v>
      </c>
      <c r="B125" s="376"/>
      <c r="C125" s="376"/>
      <c r="D125" s="376"/>
      <c r="E125" s="376"/>
      <c r="F125" s="376"/>
      <c r="G125" s="376"/>
      <c r="H125" s="376"/>
      <c r="I125" s="376"/>
      <c r="J125" s="376"/>
      <c r="K125" s="376"/>
      <c r="L125" s="376"/>
      <c r="M125" s="376"/>
      <c r="N125" s="376"/>
      <c r="O125" s="376"/>
      <c r="P125" s="376"/>
    </row>
    <row r="126" spans="1:16" ht="45" customHeight="1">
      <c r="A126" s="370" t="s">
        <v>956</v>
      </c>
      <c r="B126" s="371"/>
      <c r="C126" s="371"/>
      <c r="D126" s="371"/>
      <c r="E126" s="371"/>
      <c r="F126" s="371"/>
      <c r="G126" s="371"/>
      <c r="H126" s="371"/>
      <c r="I126" s="371"/>
      <c r="J126" s="371"/>
      <c r="K126" s="371"/>
      <c r="L126" s="371"/>
      <c r="M126" s="371"/>
      <c r="N126" s="371"/>
      <c r="O126" s="371"/>
      <c r="P126" s="371"/>
    </row>
    <row r="128" spans="1:16" ht="30" customHeight="1">
      <c r="A128" s="382" t="s">
        <v>928</v>
      </c>
      <c r="B128" s="371"/>
      <c r="C128" s="371"/>
      <c r="D128" s="371"/>
      <c r="E128" s="371"/>
      <c r="F128" s="371"/>
      <c r="G128" s="371"/>
      <c r="H128" s="371"/>
      <c r="I128" s="371"/>
      <c r="J128" s="371"/>
      <c r="K128" s="371"/>
      <c r="L128" s="371"/>
      <c r="M128" s="371"/>
      <c r="N128" s="371"/>
      <c r="O128" s="371"/>
      <c r="P128" s="371"/>
    </row>
    <row r="130" spans="1:16" ht="30" customHeight="1">
      <c r="A130" s="370" t="s">
        <v>929</v>
      </c>
      <c r="B130" s="371"/>
      <c r="C130" s="371"/>
      <c r="D130" s="371"/>
      <c r="E130" s="371"/>
      <c r="F130" s="371"/>
      <c r="G130" s="371"/>
      <c r="H130" s="371"/>
      <c r="I130" s="371"/>
      <c r="J130" s="371"/>
      <c r="K130" s="371"/>
      <c r="L130" s="371"/>
      <c r="M130" s="371"/>
      <c r="N130" s="371"/>
      <c r="O130" s="371"/>
      <c r="P130" s="371"/>
    </row>
  </sheetData>
  <sheetProtection algorithmName="SHA-512" hashValue="6e+vWZh9vIlAsw3LcA0Tm+gaoeEVW9qZ9TTQiD1bCABQo6+TDOIQQPWKV1VZv+euLqC4fd6D94T5d/GJZf/lHg==" saltValue="Daz1ZwKtepcGGmotnlNJJQ==" spinCount="100000" sheet="1" objects="1" scenarios="1"/>
  <sortState xmlns:xlrd2="http://schemas.microsoft.com/office/spreadsheetml/2017/richdata2" ref="I63:K85">
    <sortCondition descending="1" ref="K63:K85"/>
  </sortState>
  <mergeCells count="26">
    <mergeCell ref="A60:P60"/>
    <mergeCell ref="A2:P2"/>
    <mergeCell ref="B4:G4"/>
    <mergeCell ref="A9:P9"/>
    <mergeCell ref="A10:P10"/>
    <mergeCell ref="A11:P11"/>
    <mergeCell ref="A32:P32"/>
    <mergeCell ref="A33:P33"/>
    <mergeCell ref="A34:P34"/>
    <mergeCell ref="A57:P57"/>
    <mergeCell ref="A58:P58"/>
    <mergeCell ref="A59:P59"/>
    <mergeCell ref="A98:P98"/>
    <mergeCell ref="A99:P99"/>
    <mergeCell ref="A100:G103"/>
    <mergeCell ref="H100:P103"/>
    <mergeCell ref="A104:P104"/>
    <mergeCell ref="A128:P128"/>
    <mergeCell ref="A130:P130"/>
    <mergeCell ref="A106:G106"/>
    <mergeCell ref="H105:P105"/>
    <mergeCell ref="H106:P106"/>
    <mergeCell ref="A124:P124"/>
    <mergeCell ref="A125:P125"/>
    <mergeCell ref="A126:P126"/>
    <mergeCell ref="A105:G105"/>
  </mergeCells>
  <hyperlinks>
    <hyperlink ref="A98:P98" location="'Comments &amp; Best Practices'!A132" display="If your suppliers provided &quot;Other&quot; comments, click here to view." xr:uid="{B442F0FE-147C-41CE-84E4-EB89E48D2FC5}"/>
    <hyperlink ref="A124:P124" location="'Comments &amp; Best Practices'!A136" display="If your suppliers described the types of investments made, click here to view." xr:uid="{B4E76C98-1C4B-45D2-96B3-A1EB48E88509}"/>
    <hyperlink ref="A125:P125" location="'Comments &amp; Best Practices'!A145" display="To view additional feedback about poor practices or suggestions offered by your suppliers for how your company could improve on Cost and Cost Negotiation, click here." xr:uid="{166C423B-9BCC-4098-8128-5259D1EF9DB0}"/>
  </hyperlinks>
  <pageMargins left="0.7" right="0.7" top="0.75" bottom="0.75" header="0.3" footer="0.3"/>
  <pageSetup fitToHeight="0" orientation="portrait" r:id="rId1"/>
  <headerFooter>
    <oddFooter>&amp;C&amp;"-,Bold"&amp;K74993DCopyright 2023 Better Buying™ * info@betterbuying * www.betterbuying.org</oddFooter>
  </headerFooter>
  <rowBreaks count="3" manualBreakCount="3">
    <brk id="31" max="16383" man="1"/>
    <brk id="55" max="16383" man="1"/>
    <brk id="103" max="16383" man="1"/>
  </rowBreaks>
  <drawing r:id="rId2"/>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08B5F-AE7B-4AB8-8D44-502DE6225838}">
  <sheetPr>
    <pageSetUpPr fitToPage="1"/>
  </sheetPr>
  <dimension ref="A1:P239"/>
  <sheetViews>
    <sheetView workbookViewId="0"/>
  </sheetViews>
  <sheetFormatPr defaultRowHeight="15"/>
  <cols>
    <col min="1" max="1" width="17.42578125" style="12" customWidth="1"/>
    <col min="2" max="2" width="8.5703125" style="12"/>
    <col min="3" max="3" width="14.5703125" style="12" customWidth="1"/>
    <col min="4" max="4" width="3.42578125" style="12" customWidth="1"/>
    <col min="5" max="9" width="6" style="12" customWidth="1"/>
    <col min="10" max="11" width="6.42578125" style="12" customWidth="1"/>
    <col min="12" max="12" width="6.5703125" style="12" customWidth="1"/>
    <col min="13" max="13" width="6" style="12" customWidth="1"/>
    <col min="14" max="16" width="6.5703125" style="12" customWidth="1"/>
    <col min="17" max="16384" width="9.140625" style="12"/>
  </cols>
  <sheetData>
    <row r="1" spans="1:16">
      <c r="A1" s="123"/>
      <c r="B1" s="8"/>
      <c r="C1" s="9"/>
      <c r="D1" s="9"/>
      <c r="E1" s="9"/>
      <c r="F1" s="9"/>
      <c r="G1" s="9"/>
      <c r="H1" s="9"/>
      <c r="I1" s="9"/>
      <c r="J1" s="9"/>
      <c r="K1" s="9"/>
      <c r="L1" s="9"/>
      <c r="M1" s="9"/>
      <c r="N1" s="9"/>
      <c r="O1" s="9"/>
      <c r="P1" s="9"/>
    </row>
    <row r="2" spans="1:16" ht="23.25">
      <c r="A2" s="398" t="s">
        <v>15</v>
      </c>
      <c r="B2" s="398"/>
      <c r="C2" s="398"/>
      <c r="D2" s="398"/>
      <c r="E2" s="398"/>
      <c r="F2" s="398"/>
      <c r="G2" s="398"/>
      <c r="H2" s="398"/>
      <c r="I2" s="398"/>
      <c r="J2" s="398"/>
      <c r="K2" s="398"/>
      <c r="L2" s="398"/>
      <c r="M2" s="398"/>
      <c r="N2" s="398"/>
      <c r="O2" s="398"/>
      <c r="P2" s="398"/>
    </row>
    <row r="4" spans="1:16" ht="42.95" customHeight="1">
      <c r="B4" s="399" t="s">
        <v>894</v>
      </c>
      <c r="C4" s="400"/>
      <c r="D4" s="400"/>
      <c r="E4" s="400"/>
      <c r="F4" s="400"/>
      <c r="G4" s="400"/>
      <c r="H4" s="139" t="s">
        <v>893</v>
      </c>
      <c r="K4" s="141">
        <v>39</v>
      </c>
      <c r="L4" s="141">
        <v>43</v>
      </c>
      <c r="M4" s="141">
        <v>27.79</v>
      </c>
      <c r="N4" s="141">
        <v>28.24</v>
      </c>
    </row>
    <row r="5" spans="1:16" ht="23.25">
      <c r="H5" s="140">
        <v>39</v>
      </c>
      <c r="K5" s="141"/>
      <c r="L5" s="141">
        <v>5</v>
      </c>
      <c r="M5" s="141">
        <v>5</v>
      </c>
      <c r="N5" s="141">
        <v>5</v>
      </c>
    </row>
    <row r="9" spans="1:16" ht="46.5" customHeight="1">
      <c r="A9" s="379" t="s">
        <v>180</v>
      </c>
      <c r="B9" s="371"/>
      <c r="C9" s="371"/>
      <c r="D9" s="371"/>
      <c r="E9" s="371"/>
      <c r="F9" s="371"/>
      <c r="G9" s="371"/>
      <c r="H9" s="371"/>
      <c r="I9" s="371"/>
      <c r="J9" s="371"/>
      <c r="K9" s="371"/>
      <c r="L9" s="371"/>
      <c r="M9" s="371"/>
      <c r="N9" s="371"/>
      <c r="O9" s="371"/>
      <c r="P9" s="371"/>
    </row>
    <row r="10" spans="1:16" ht="18.75">
      <c r="A10" s="380" t="s">
        <v>895</v>
      </c>
      <c r="B10" s="188"/>
      <c r="C10" s="188"/>
      <c r="D10" s="188"/>
      <c r="E10" s="188"/>
      <c r="F10" s="188"/>
      <c r="G10" s="188"/>
      <c r="H10" s="383" t="s">
        <v>896</v>
      </c>
      <c r="I10" s="188"/>
      <c r="J10" s="188"/>
      <c r="K10" s="188"/>
      <c r="L10" s="188"/>
      <c r="M10" s="188"/>
      <c r="N10" s="188"/>
      <c r="O10" s="188"/>
      <c r="P10" s="188"/>
    </row>
    <row r="11" spans="1:16" ht="99.95" customHeight="1">
      <c r="A11" s="377" t="s">
        <v>182</v>
      </c>
      <c r="B11" s="378"/>
      <c r="C11" s="378"/>
      <c r="D11" s="378"/>
      <c r="E11" s="378"/>
      <c r="F11" s="378"/>
      <c r="G11" s="378"/>
      <c r="H11" s="384"/>
      <c r="I11" s="384"/>
      <c r="J11" s="384"/>
      <c r="K11" s="384"/>
      <c r="L11" s="384"/>
      <c r="M11" s="384"/>
      <c r="N11" s="384"/>
      <c r="O11" s="384"/>
      <c r="P11" s="384"/>
    </row>
    <row r="12" spans="1:16">
      <c r="A12" s="125"/>
      <c r="B12" s="125"/>
      <c r="C12" s="125"/>
      <c r="D12" s="125"/>
      <c r="E12" s="125"/>
      <c r="F12" s="125"/>
      <c r="G12" s="125"/>
      <c r="H12" s="125"/>
      <c r="I12" s="125"/>
      <c r="J12" s="125"/>
      <c r="K12" s="125"/>
      <c r="L12" s="125"/>
      <c r="M12" s="125"/>
      <c r="N12" s="125"/>
      <c r="O12" s="125"/>
      <c r="P12" s="125"/>
    </row>
    <row r="13" spans="1:16">
      <c r="A13" s="125"/>
      <c r="B13" s="125">
        <v>0.5892857142857143</v>
      </c>
      <c r="C13" s="125"/>
      <c r="D13" s="125"/>
      <c r="E13" s="125"/>
      <c r="F13" s="125"/>
      <c r="G13" s="125"/>
      <c r="H13" s="125"/>
      <c r="I13" s="125">
        <v>0.76</v>
      </c>
      <c r="J13" s="125"/>
      <c r="K13" s="125"/>
      <c r="L13" s="125"/>
      <c r="M13" s="125"/>
      <c r="N13" s="125"/>
      <c r="O13" s="125"/>
      <c r="P13" s="125"/>
    </row>
    <row r="14" spans="1:16">
      <c r="A14" s="125"/>
      <c r="B14" s="125">
        <v>0.4107142857142857</v>
      </c>
      <c r="C14" s="125"/>
      <c r="D14" s="125"/>
      <c r="E14" s="125"/>
      <c r="F14" s="125"/>
      <c r="G14" s="125"/>
      <c r="H14" s="125"/>
      <c r="I14" s="125">
        <v>0.24</v>
      </c>
      <c r="J14" s="125"/>
      <c r="K14" s="125"/>
      <c r="L14" s="125"/>
      <c r="M14" s="125"/>
      <c r="N14" s="125"/>
      <c r="O14" s="125"/>
      <c r="P14" s="125"/>
    </row>
    <row r="15" spans="1:16">
      <c r="A15" s="125"/>
      <c r="B15" s="125"/>
      <c r="C15" s="125"/>
      <c r="D15" s="125"/>
      <c r="E15" s="125"/>
      <c r="F15" s="125"/>
      <c r="G15" s="125"/>
      <c r="H15" s="125"/>
      <c r="I15" s="125"/>
      <c r="J15" s="125"/>
      <c r="K15" s="125"/>
      <c r="L15" s="125"/>
      <c r="M15" s="125"/>
      <c r="N15" s="125"/>
      <c r="O15" s="125"/>
      <c r="P15" s="125"/>
    </row>
    <row r="16" spans="1:16">
      <c r="A16" s="125"/>
      <c r="B16" s="125"/>
      <c r="C16" s="125"/>
      <c r="D16" s="125"/>
      <c r="E16" s="125"/>
      <c r="F16" s="125"/>
      <c r="G16" s="125"/>
      <c r="H16" s="125"/>
      <c r="I16" s="125"/>
      <c r="J16" s="125"/>
      <c r="K16" s="125"/>
      <c r="L16" s="125"/>
      <c r="M16" s="125"/>
      <c r="N16" s="125"/>
      <c r="O16" s="125"/>
      <c r="P16" s="125"/>
    </row>
    <row r="17" spans="1:16">
      <c r="A17" s="125"/>
      <c r="B17" s="125"/>
      <c r="C17" s="125"/>
      <c r="D17" s="125"/>
      <c r="E17" s="125"/>
      <c r="F17" s="125"/>
      <c r="G17" s="125"/>
      <c r="H17" s="125"/>
      <c r="I17" s="125"/>
      <c r="J17" s="125"/>
      <c r="K17" s="125"/>
      <c r="L17" s="125"/>
      <c r="M17" s="125"/>
      <c r="N17" s="125"/>
      <c r="O17" s="125"/>
      <c r="P17" s="125"/>
    </row>
    <row r="18" spans="1:16">
      <c r="A18" s="125"/>
      <c r="B18" s="125"/>
      <c r="C18" s="125"/>
      <c r="D18" s="125"/>
      <c r="E18" s="125"/>
      <c r="F18" s="125"/>
      <c r="G18" s="125"/>
      <c r="H18" s="125"/>
      <c r="I18" s="125"/>
      <c r="J18" s="125"/>
      <c r="K18" s="125"/>
      <c r="L18" s="125"/>
      <c r="M18" s="125"/>
      <c r="N18" s="125"/>
      <c r="O18" s="125"/>
      <c r="P18" s="125"/>
    </row>
    <row r="19" spans="1:16">
      <c r="A19" s="125"/>
      <c r="B19" s="125"/>
      <c r="C19" s="125"/>
      <c r="D19" s="125"/>
      <c r="E19" s="125"/>
      <c r="F19" s="125"/>
      <c r="G19" s="125"/>
      <c r="H19" s="125"/>
      <c r="I19" s="125"/>
      <c r="J19" s="125"/>
      <c r="K19" s="125"/>
      <c r="L19" s="125"/>
      <c r="M19" s="125"/>
      <c r="N19" s="125"/>
      <c r="O19" s="125"/>
      <c r="P19" s="125"/>
    </row>
    <row r="20" spans="1:16">
      <c r="A20" s="125"/>
      <c r="B20" s="125"/>
      <c r="C20" s="125"/>
      <c r="D20" s="125"/>
      <c r="E20" s="125"/>
      <c r="F20" s="125"/>
      <c r="G20" s="125"/>
      <c r="H20" s="125"/>
      <c r="I20" s="125"/>
      <c r="J20" s="125"/>
      <c r="K20" s="125"/>
      <c r="L20" s="125"/>
      <c r="M20" s="125"/>
      <c r="N20" s="125"/>
      <c r="O20" s="125"/>
      <c r="P20" s="125"/>
    </row>
    <row r="21" spans="1:16">
      <c r="A21" s="125"/>
      <c r="B21" s="125"/>
      <c r="C21" s="125"/>
      <c r="D21" s="125"/>
      <c r="E21" s="125"/>
      <c r="F21" s="125"/>
      <c r="G21" s="125"/>
      <c r="H21" s="125"/>
      <c r="I21" s="125"/>
      <c r="J21" s="125"/>
      <c r="K21" s="125"/>
      <c r="L21" s="125"/>
      <c r="M21" s="125"/>
      <c r="N21" s="125"/>
      <c r="O21" s="125"/>
      <c r="P21" s="125"/>
    </row>
    <row r="22" spans="1:16">
      <c r="A22" s="125"/>
      <c r="B22" s="125"/>
      <c r="C22" s="125"/>
      <c r="D22" s="125"/>
      <c r="E22" s="125"/>
      <c r="F22" s="125"/>
      <c r="G22" s="125"/>
      <c r="H22" s="125"/>
      <c r="I22" s="125"/>
      <c r="J22" s="125"/>
      <c r="K22" s="125"/>
      <c r="L22" s="125"/>
      <c r="M22" s="125"/>
      <c r="N22" s="125"/>
      <c r="O22" s="125"/>
      <c r="P22" s="125"/>
    </row>
    <row r="23" spans="1:16">
      <c r="A23" s="125"/>
      <c r="B23" s="125"/>
      <c r="C23" s="125"/>
      <c r="D23" s="125"/>
      <c r="E23" s="125"/>
      <c r="F23" s="125"/>
      <c r="G23" s="125"/>
      <c r="H23" s="125"/>
      <c r="I23" s="125"/>
      <c r="J23" s="125"/>
      <c r="K23" s="125"/>
      <c r="L23" s="125"/>
      <c r="M23" s="125"/>
      <c r="N23" s="125"/>
      <c r="O23" s="125"/>
      <c r="P23" s="125"/>
    </row>
    <row r="24" spans="1:16">
      <c r="A24" s="125"/>
      <c r="B24" s="125"/>
      <c r="C24" s="125"/>
      <c r="D24" s="125"/>
      <c r="E24" s="125"/>
      <c r="F24" s="125"/>
      <c r="G24" s="125"/>
      <c r="H24" s="125"/>
      <c r="I24" s="125"/>
      <c r="J24" s="125"/>
      <c r="K24" s="125"/>
      <c r="L24" s="125"/>
      <c r="M24" s="125"/>
      <c r="N24" s="125"/>
      <c r="O24" s="125"/>
      <c r="P24" s="125"/>
    </row>
    <row r="25" spans="1:16">
      <c r="A25" s="125"/>
      <c r="B25" s="125"/>
      <c r="C25" s="125"/>
      <c r="D25" s="125"/>
      <c r="E25" s="125"/>
      <c r="F25" s="125"/>
      <c r="G25" s="125"/>
      <c r="H25" s="125"/>
      <c r="I25" s="125"/>
      <c r="J25" s="125"/>
      <c r="K25" s="125"/>
      <c r="L25" s="125"/>
      <c r="M25" s="125"/>
      <c r="N25" s="125"/>
      <c r="O25" s="125"/>
      <c r="P25" s="125"/>
    </row>
    <row r="26" spans="1:16">
      <c r="A26" s="125"/>
      <c r="B26" s="125"/>
      <c r="C26" s="125"/>
      <c r="D26" s="125"/>
      <c r="E26" s="125"/>
      <c r="F26" s="125"/>
      <c r="G26" s="125"/>
      <c r="H26" s="125"/>
      <c r="I26" s="125"/>
      <c r="J26" s="125"/>
      <c r="K26" s="125"/>
      <c r="L26" s="125"/>
      <c r="M26" s="125"/>
      <c r="N26" s="125"/>
      <c r="O26" s="125"/>
      <c r="P26" s="125"/>
    </row>
    <row r="27" spans="1:16">
      <c r="A27" s="125"/>
      <c r="B27" s="125"/>
      <c r="C27" s="125"/>
      <c r="D27" s="125"/>
      <c r="E27" s="125"/>
      <c r="F27" s="125"/>
      <c r="G27" s="125"/>
      <c r="H27" s="125"/>
      <c r="I27" s="125"/>
      <c r="J27" s="125"/>
      <c r="K27" s="125"/>
      <c r="L27" s="125"/>
      <c r="M27" s="125"/>
      <c r="N27" s="125"/>
      <c r="O27" s="125"/>
      <c r="P27" s="125"/>
    </row>
    <row r="28" spans="1:16">
      <c r="A28" s="125"/>
      <c r="B28" s="125"/>
      <c r="C28" s="125"/>
      <c r="D28" s="125"/>
      <c r="E28" s="125"/>
      <c r="F28" s="125"/>
      <c r="G28" s="125"/>
      <c r="H28" s="125"/>
      <c r="I28" s="125"/>
      <c r="J28" s="125"/>
      <c r="K28" s="125"/>
      <c r="L28" s="125"/>
      <c r="M28" s="125"/>
      <c r="N28" s="125"/>
      <c r="O28" s="125"/>
      <c r="P28" s="125"/>
    </row>
    <row r="29" spans="1:16">
      <c r="A29" s="125"/>
      <c r="B29" s="125"/>
      <c r="C29" s="125"/>
      <c r="D29" s="125"/>
      <c r="E29" s="125"/>
      <c r="F29" s="125"/>
      <c r="G29" s="125"/>
      <c r="H29" s="125"/>
      <c r="I29" s="125"/>
      <c r="J29" s="125"/>
      <c r="K29" s="125"/>
      <c r="L29" s="125"/>
      <c r="M29" s="125"/>
      <c r="N29" s="125"/>
      <c r="O29" s="125"/>
      <c r="P29" s="125"/>
    </row>
    <row r="30" spans="1:16" ht="23.25" customHeight="1">
      <c r="A30" s="379" t="s">
        <v>957</v>
      </c>
      <c r="B30" s="371"/>
      <c r="C30" s="371"/>
      <c r="D30" s="371"/>
      <c r="E30" s="371"/>
      <c r="F30" s="371"/>
      <c r="G30" s="371"/>
      <c r="H30" s="371"/>
      <c r="I30" s="371"/>
      <c r="J30" s="371"/>
      <c r="K30" s="371"/>
      <c r="L30" s="371"/>
      <c r="M30" s="371"/>
      <c r="N30" s="371"/>
      <c r="O30" s="371"/>
      <c r="P30" s="371"/>
    </row>
    <row r="31" spans="1:16" ht="18.75">
      <c r="A31" s="380" t="s">
        <v>895</v>
      </c>
      <c r="B31" s="188"/>
      <c r="C31" s="188"/>
      <c r="D31" s="188"/>
      <c r="E31" s="188"/>
      <c r="F31" s="188"/>
      <c r="G31" s="188"/>
      <c r="H31" s="188"/>
      <c r="I31" s="188"/>
      <c r="J31" s="188"/>
      <c r="K31" s="188"/>
      <c r="L31" s="188"/>
      <c r="M31" s="188"/>
      <c r="N31" s="188"/>
      <c r="O31" s="188"/>
      <c r="P31" s="188"/>
    </row>
    <row r="32" spans="1:16" ht="54.95" customHeight="1">
      <c r="A32" s="377" t="s">
        <v>185</v>
      </c>
      <c r="B32" s="377"/>
      <c r="C32" s="377"/>
      <c r="D32" s="377"/>
      <c r="E32" s="377"/>
      <c r="F32" s="377"/>
      <c r="G32" s="377"/>
      <c r="H32" s="377"/>
      <c r="I32" s="377"/>
      <c r="J32" s="377"/>
      <c r="K32" s="377"/>
      <c r="L32" s="377"/>
      <c r="M32" s="377"/>
      <c r="N32" s="377"/>
      <c r="O32" s="377"/>
      <c r="P32" s="377"/>
    </row>
    <row r="33" spans="1:16">
      <c r="A33" s="125"/>
      <c r="B33" s="125"/>
      <c r="C33" s="125"/>
      <c r="D33" s="125"/>
      <c r="E33" s="125"/>
      <c r="F33" s="125"/>
      <c r="G33" s="125"/>
      <c r="H33" s="125"/>
      <c r="I33" s="125"/>
      <c r="J33" s="125"/>
      <c r="K33" s="125"/>
      <c r="L33" s="125"/>
      <c r="M33" s="125"/>
      <c r="N33" s="125"/>
      <c r="O33" s="125"/>
      <c r="P33" s="125"/>
    </row>
    <row r="34" spans="1:16">
      <c r="A34" s="125"/>
      <c r="B34" s="125" t="s">
        <v>464</v>
      </c>
      <c r="C34" s="125" t="s">
        <v>465</v>
      </c>
      <c r="D34" s="125" t="s">
        <v>466</v>
      </c>
      <c r="E34" s="125" t="s">
        <v>467</v>
      </c>
      <c r="F34" s="125"/>
      <c r="G34" s="125"/>
      <c r="H34" s="125"/>
      <c r="I34" s="125"/>
      <c r="J34" s="125"/>
      <c r="K34" s="125"/>
      <c r="L34" s="125"/>
      <c r="M34" s="125"/>
      <c r="N34" s="125"/>
      <c r="O34" s="125"/>
      <c r="P34" s="125"/>
    </row>
    <row r="35" spans="1:16">
      <c r="A35" s="125"/>
      <c r="B35" s="125">
        <v>0.8928571428571429</v>
      </c>
      <c r="C35" s="125">
        <v>8.9285714285714288E-2</v>
      </c>
      <c r="D35" s="125">
        <v>1.7857142857142856E-2</v>
      </c>
      <c r="E35" s="125">
        <v>0</v>
      </c>
      <c r="F35" s="125"/>
      <c r="G35" s="125"/>
      <c r="H35" s="125"/>
      <c r="I35" s="125"/>
      <c r="J35" s="125"/>
      <c r="K35" s="125"/>
      <c r="L35" s="125"/>
      <c r="M35" s="125"/>
      <c r="N35" s="125"/>
      <c r="O35" s="125"/>
      <c r="P35" s="125"/>
    </row>
    <row r="36" spans="1:16">
      <c r="A36" s="125"/>
      <c r="B36" s="125">
        <v>0.71699999999999997</v>
      </c>
      <c r="C36" s="125">
        <v>0.215</v>
      </c>
      <c r="D36" s="125">
        <v>4.2000000000000003E-2</v>
      </c>
      <c r="E36" s="125">
        <v>2.5000000000000001E-2</v>
      </c>
      <c r="F36" s="125"/>
      <c r="G36" s="125"/>
      <c r="H36" s="125"/>
      <c r="I36" s="125"/>
      <c r="J36" s="125"/>
      <c r="K36" s="125"/>
      <c r="L36" s="125"/>
      <c r="M36" s="125"/>
      <c r="N36" s="125"/>
      <c r="O36" s="125"/>
      <c r="P36" s="125"/>
    </row>
    <row r="37" spans="1:16">
      <c r="A37" s="125"/>
      <c r="B37" s="125"/>
      <c r="C37" s="125"/>
      <c r="D37" s="125"/>
      <c r="E37" s="125"/>
      <c r="F37" s="125"/>
      <c r="G37" s="125"/>
      <c r="H37" s="125"/>
      <c r="I37" s="125"/>
      <c r="J37" s="125"/>
      <c r="K37" s="125"/>
      <c r="L37" s="125"/>
      <c r="M37" s="125"/>
      <c r="N37" s="125"/>
      <c r="O37" s="125"/>
      <c r="P37" s="125"/>
    </row>
    <row r="38" spans="1:16">
      <c r="A38" s="125"/>
      <c r="B38" s="125"/>
      <c r="C38" s="125"/>
      <c r="D38" s="125"/>
      <c r="E38" s="125"/>
      <c r="F38" s="125"/>
      <c r="G38" s="125"/>
      <c r="H38" s="125"/>
      <c r="I38" s="125"/>
      <c r="J38" s="125"/>
      <c r="K38" s="125"/>
      <c r="L38" s="125"/>
      <c r="M38" s="125"/>
      <c r="N38" s="125"/>
      <c r="O38" s="125"/>
      <c r="P38" s="125"/>
    </row>
    <row r="39" spans="1:16">
      <c r="A39" s="125"/>
      <c r="B39" s="125"/>
      <c r="C39" s="125"/>
      <c r="D39" s="125"/>
      <c r="E39" s="125"/>
      <c r="F39" s="125"/>
      <c r="G39" s="125"/>
      <c r="H39" s="125"/>
      <c r="I39" s="125"/>
      <c r="J39" s="125"/>
      <c r="K39" s="125"/>
      <c r="L39" s="125"/>
      <c r="M39" s="125"/>
      <c r="N39" s="125"/>
      <c r="O39" s="125"/>
      <c r="P39" s="125"/>
    </row>
    <row r="40" spans="1:16">
      <c r="A40" s="125"/>
      <c r="B40" s="125"/>
      <c r="C40" s="125"/>
      <c r="D40" s="125"/>
      <c r="E40" s="125"/>
      <c r="F40" s="125"/>
      <c r="G40" s="125"/>
      <c r="H40" s="125"/>
      <c r="I40" s="125"/>
      <c r="J40" s="125"/>
      <c r="K40" s="125"/>
      <c r="L40" s="125"/>
      <c r="M40" s="125"/>
      <c r="N40" s="125"/>
      <c r="O40" s="125"/>
      <c r="P40" s="125"/>
    </row>
    <row r="41" spans="1:16">
      <c r="A41" s="125"/>
      <c r="B41" s="125"/>
      <c r="C41" s="125"/>
      <c r="D41" s="125"/>
      <c r="E41" s="125"/>
      <c r="F41" s="125"/>
      <c r="G41" s="125"/>
      <c r="H41" s="125"/>
      <c r="I41" s="125"/>
      <c r="J41" s="125"/>
      <c r="K41" s="125"/>
      <c r="L41" s="125"/>
      <c r="M41" s="125"/>
      <c r="N41" s="125"/>
      <c r="O41" s="125"/>
      <c r="P41" s="125"/>
    </row>
    <row r="42" spans="1:16">
      <c r="A42" s="125"/>
      <c r="B42" s="125"/>
      <c r="C42" s="125"/>
      <c r="D42" s="125"/>
      <c r="E42" s="125"/>
      <c r="F42" s="125"/>
      <c r="G42" s="125"/>
      <c r="H42" s="125"/>
      <c r="I42" s="125"/>
      <c r="J42" s="125"/>
      <c r="K42" s="125"/>
      <c r="L42" s="125"/>
      <c r="M42" s="125"/>
      <c r="N42" s="125"/>
      <c r="O42" s="125"/>
      <c r="P42" s="125"/>
    </row>
    <row r="43" spans="1:16">
      <c r="A43" s="125"/>
      <c r="B43" s="125"/>
      <c r="C43" s="125"/>
      <c r="D43" s="125"/>
      <c r="E43" s="125"/>
      <c r="F43" s="125"/>
      <c r="G43" s="125"/>
      <c r="H43" s="125"/>
      <c r="I43" s="125"/>
      <c r="J43" s="125"/>
      <c r="K43" s="125"/>
      <c r="L43" s="125"/>
      <c r="M43" s="125"/>
      <c r="N43" s="125"/>
      <c r="O43" s="125"/>
      <c r="P43" s="125"/>
    </row>
    <row r="44" spans="1:16">
      <c r="A44" s="125"/>
      <c r="B44" s="125"/>
      <c r="C44" s="125"/>
      <c r="D44" s="125"/>
      <c r="E44" s="125"/>
      <c r="F44" s="125"/>
      <c r="G44" s="125"/>
      <c r="H44" s="125"/>
      <c r="I44" s="125"/>
      <c r="J44" s="125"/>
      <c r="K44" s="125"/>
      <c r="L44" s="125"/>
      <c r="M44" s="125"/>
      <c r="N44" s="125"/>
      <c r="O44" s="125"/>
      <c r="P44" s="125"/>
    </row>
    <row r="45" spans="1:16">
      <c r="A45" s="125"/>
      <c r="B45" s="125"/>
      <c r="C45" s="125"/>
      <c r="D45" s="125"/>
      <c r="E45" s="125"/>
      <c r="F45" s="125"/>
      <c r="G45" s="125"/>
      <c r="H45" s="125"/>
      <c r="I45" s="125"/>
      <c r="J45" s="125"/>
      <c r="K45" s="125"/>
      <c r="L45" s="125"/>
      <c r="M45" s="125"/>
      <c r="N45" s="125"/>
      <c r="O45" s="125"/>
      <c r="P45" s="125"/>
    </row>
    <row r="46" spans="1:16">
      <c r="A46" s="125"/>
      <c r="B46" s="125"/>
      <c r="C46" s="125"/>
      <c r="D46" s="125"/>
      <c r="E46" s="125"/>
      <c r="F46" s="125"/>
      <c r="G46" s="125"/>
      <c r="H46" s="125"/>
      <c r="I46" s="125"/>
      <c r="J46" s="125"/>
      <c r="K46" s="125"/>
      <c r="L46" s="125"/>
      <c r="M46" s="125"/>
      <c r="N46" s="125"/>
      <c r="O46" s="125"/>
      <c r="P46" s="125"/>
    </row>
    <row r="47" spans="1:16">
      <c r="A47" s="125"/>
      <c r="B47" s="125"/>
      <c r="C47" s="125"/>
      <c r="D47" s="125"/>
      <c r="E47" s="125"/>
      <c r="F47" s="125"/>
      <c r="G47" s="125"/>
      <c r="H47" s="125"/>
      <c r="I47" s="125"/>
      <c r="J47" s="125"/>
      <c r="K47" s="125"/>
      <c r="L47" s="125"/>
      <c r="M47" s="125"/>
      <c r="N47" s="125"/>
      <c r="O47" s="125"/>
      <c r="P47" s="125"/>
    </row>
    <row r="48" spans="1:16">
      <c r="A48" s="125"/>
      <c r="B48" s="125"/>
      <c r="C48" s="125"/>
      <c r="D48" s="125"/>
      <c r="E48" s="125"/>
      <c r="F48" s="125"/>
      <c r="G48" s="125"/>
      <c r="H48" s="125"/>
      <c r="I48" s="125"/>
      <c r="J48" s="125"/>
      <c r="K48" s="125"/>
      <c r="L48" s="125"/>
      <c r="M48" s="125"/>
      <c r="N48" s="125"/>
      <c r="O48" s="125"/>
      <c r="P48" s="125"/>
    </row>
    <row r="49" spans="1:16">
      <c r="A49" s="125"/>
      <c r="B49" s="125"/>
      <c r="C49" s="125"/>
      <c r="D49" s="125"/>
      <c r="E49" s="125"/>
      <c r="F49" s="125"/>
      <c r="G49" s="125"/>
      <c r="H49" s="125"/>
      <c r="I49" s="125"/>
      <c r="J49" s="125"/>
      <c r="K49" s="125"/>
      <c r="L49" s="125"/>
      <c r="M49" s="125"/>
      <c r="N49" s="125"/>
      <c r="O49" s="125"/>
      <c r="P49" s="125"/>
    </row>
    <row r="50" spans="1:16">
      <c r="A50" s="125"/>
      <c r="B50" s="125"/>
      <c r="C50" s="125"/>
      <c r="D50" s="125"/>
      <c r="E50" s="125"/>
      <c r="F50" s="125"/>
      <c r="G50" s="125"/>
      <c r="H50" s="125"/>
      <c r="I50" s="125"/>
      <c r="J50" s="125"/>
      <c r="K50" s="125"/>
      <c r="L50" s="125"/>
      <c r="M50" s="125"/>
      <c r="N50" s="125"/>
      <c r="O50" s="125"/>
      <c r="P50" s="125"/>
    </row>
    <row r="51" spans="1:16">
      <c r="A51" s="125"/>
      <c r="B51" s="125"/>
      <c r="C51" s="125"/>
      <c r="D51" s="125"/>
      <c r="E51" s="125"/>
      <c r="F51" s="125"/>
      <c r="G51" s="125"/>
      <c r="H51" s="125"/>
      <c r="I51" s="125"/>
      <c r="J51" s="125"/>
      <c r="K51" s="125"/>
      <c r="L51" s="125"/>
      <c r="M51" s="125"/>
      <c r="N51" s="125"/>
      <c r="O51" s="125"/>
      <c r="P51" s="125"/>
    </row>
    <row r="52" spans="1:16">
      <c r="A52" s="125"/>
      <c r="B52" s="125"/>
      <c r="C52" s="125"/>
      <c r="D52" s="125"/>
      <c r="E52" s="125"/>
      <c r="F52" s="125"/>
      <c r="G52" s="125"/>
      <c r="H52" s="125"/>
      <c r="I52" s="125"/>
      <c r="J52" s="125"/>
      <c r="K52" s="125"/>
      <c r="L52" s="125"/>
      <c r="M52" s="125"/>
      <c r="N52" s="125"/>
      <c r="O52" s="125"/>
      <c r="P52" s="125"/>
    </row>
    <row r="53" spans="1:16">
      <c r="A53" s="125"/>
      <c r="B53" s="125"/>
      <c r="C53" s="125"/>
      <c r="D53" s="125"/>
      <c r="E53" s="125"/>
      <c r="F53" s="125"/>
      <c r="G53" s="125"/>
      <c r="H53" s="125"/>
      <c r="I53" s="125"/>
      <c r="J53" s="125"/>
      <c r="K53" s="125"/>
      <c r="L53" s="125"/>
      <c r="M53" s="125"/>
      <c r="N53" s="125"/>
      <c r="O53" s="125"/>
      <c r="P53" s="125"/>
    </row>
    <row r="54" spans="1:16">
      <c r="A54" s="125"/>
      <c r="B54" s="125"/>
      <c r="C54" s="125"/>
      <c r="D54" s="125"/>
      <c r="E54" s="125"/>
      <c r="F54" s="125"/>
      <c r="G54" s="125"/>
      <c r="H54" s="125"/>
      <c r="I54" s="125"/>
      <c r="J54" s="125"/>
      <c r="K54" s="125"/>
      <c r="L54" s="125"/>
      <c r="M54" s="125"/>
      <c r="N54" s="125"/>
      <c r="O54" s="125"/>
      <c r="P54" s="125"/>
    </row>
    <row r="55" spans="1:16" ht="23.25" customHeight="1">
      <c r="A55" s="379" t="s">
        <v>189</v>
      </c>
      <c r="B55" s="371"/>
      <c r="C55" s="371"/>
      <c r="D55" s="371"/>
      <c r="E55" s="371"/>
      <c r="F55" s="371"/>
      <c r="G55" s="371"/>
      <c r="H55" s="371"/>
      <c r="I55" s="371"/>
      <c r="J55" s="371"/>
      <c r="K55" s="371"/>
      <c r="L55" s="371"/>
      <c r="M55" s="371"/>
      <c r="N55" s="371"/>
      <c r="O55" s="371"/>
      <c r="P55" s="371"/>
    </row>
    <row r="56" spans="1:16" ht="18.75">
      <c r="A56" s="380" t="s">
        <v>895</v>
      </c>
      <c r="B56" s="188"/>
      <c r="C56" s="188"/>
      <c r="D56" s="188"/>
      <c r="E56" s="188"/>
      <c r="F56" s="188"/>
      <c r="G56" s="188"/>
      <c r="H56" s="188"/>
      <c r="I56" s="188"/>
      <c r="J56" s="188"/>
      <c r="K56" s="188"/>
      <c r="L56" s="188"/>
      <c r="M56" s="188"/>
      <c r="N56" s="188"/>
      <c r="O56" s="188"/>
      <c r="P56" s="188"/>
    </row>
    <row r="57" spans="1:16" ht="84.95" customHeight="1">
      <c r="A57" s="377" t="s">
        <v>193</v>
      </c>
      <c r="B57" s="377"/>
      <c r="C57" s="377"/>
      <c r="D57" s="377"/>
      <c r="E57" s="377"/>
      <c r="F57" s="377"/>
      <c r="G57" s="377"/>
      <c r="H57" s="377"/>
      <c r="I57" s="377"/>
      <c r="J57" s="377"/>
      <c r="K57" s="377"/>
      <c r="L57" s="377"/>
      <c r="M57" s="377"/>
      <c r="N57" s="377"/>
      <c r="O57" s="377"/>
      <c r="P57" s="377"/>
    </row>
    <row r="58" spans="1:16">
      <c r="A58" s="125"/>
      <c r="B58" s="125"/>
      <c r="C58" s="125"/>
      <c r="D58" s="125"/>
      <c r="E58" s="125"/>
      <c r="F58" s="125"/>
      <c r="G58" s="125"/>
      <c r="H58" s="125"/>
      <c r="I58" s="125"/>
      <c r="J58" s="125"/>
      <c r="K58" s="125"/>
      <c r="L58" s="125"/>
      <c r="M58" s="125"/>
      <c r="N58" s="125"/>
      <c r="O58" s="125"/>
      <c r="P58" s="125"/>
    </row>
    <row r="59" spans="1:16">
      <c r="A59" s="125"/>
      <c r="B59" s="125" t="s">
        <v>958</v>
      </c>
      <c r="C59" s="157" t="s">
        <v>470</v>
      </c>
      <c r="D59" s="157" t="s">
        <v>469</v>
      </c>
      <c r="E59" s="157" t="s">
        <v>411</v>
      </c>
      <c r="F59" s="157" t="s">
        <v>410</v>
      </c>
      <c r="G59" s="157" t="s">
        <v>409</v>
      </c>
      <c r="H59" s="157" t="s">
        <v>408</v>
      </c>
      <c r="I59" s="157" t="s">
        <v>407</v>
      </c>
      <c r="J59" s="157" t="s">
        <v>406</v>
      </c>
      <c r="K59" s="157" t="s">
        <v>405</v>
      </c>
      <c r="L59" s="157" t="s">
        <v>403</v>
      </c>
      <c r="M59" s="157" t="s">
        <v>402</v>
      </c>
      <c r="N59" s="157" t="s">
        <v>545</v>
      </c>
      <c r="O59" s="125"/>
      <c r="P59" s="125"/>
    </row>
    <row r="60" spans="1:16">
      <c r="A60" s="125"/>
      <c r="B60" s="125">
        <v>0.9821428571428571</v>
      </c>
      <c r="C60" s="125">
        <v>1.7857142857142856E-2</v>
      </c>
      <c r="D60" s="125">
        <v>0</v>
      </c>
      <c r="E60" s="125">
        <v>0</v>
      </c>
      <c r="F60" s="125">
        <v>0</v>
      </c>
      <c r="G60" s="125">
        <v>0</v>
      </c>
      <c r="H60" s="125">
        <v>0</v>
      </c>
      <c r="I60" s="125">
        <v>0</v>
      </c>
      <c r="J60" s="125">
        <v>0</v>
      </c>
      <c r="K60" s="125">
        <v>0</v>
      </c>
      <c r="L60" s="125">
        <v>0</v>
      </c>
      <c r="M60" s="125">
        <v>0</v>
      </c>
      <c r="N60" s="125">
        <v>0</v>
      </c>
      <c r="O60" s="125"/>
      <c r="P60" s="125"/>
    </row>
    <row r="61" spans="1:16">
      <c r="A61" s="125"/>
      <c r="B61" s="125">
        <v>0.313</v>
      </c>
      <c r="C61" s="125">
        <v>0.35699999999999998</v>
      </c>
      <c r="D61" s="125">
        <v>0.15</v>
      </c>
      <c r="E61" s="125">
        <v>8.2000000000000003E-2</v>
      </c>
      <c r="F61" s="125">
        <v>3.5000000000000003E-2</v>
      </c>
      <c r="G61" s="125">
        <v>1.2999999999999999E-2</v>
      </c>
      <c r="H61" s="125">
        <v>0.01</v>
      </c>
      <c r="I61" s="125">
        <v>5.0000000000000001E-3</v>
      </c>
      <c r="J61" s="125">
        <v>0</v>
      </c>
      <c r="K61" s="125">
        <v>7.0000000000000001E-3</v>
      </c>
      <c r="L61" s="125">
        <v>6.0000000000000001E-3</v>
      </c>
      <c r="M61" s="125">
        <v>2.1999999999999999E-2</v>
      </c>
      <c r="N61" s="125">
        <v>0</v>
      </c>
      <c r="O61" s="125"/>
      <c r="P61" s="125"/>
    </row>
    <row r="62" spans="1:16">
      <c r="A62" s="125"/>
      <c r="B62" s="125"/>
      <c r="C62" s="125"/>
      <c r="D62" s="125"/>
      <c r="E62" s="125"/>
      <c r="F62" s="125"/>
      <c r="G62" s="125"/>
      <c r="H62" s="125"/>
      <c r="I62" s="125"/>
      <c r="J62" s="125"/>
      <c r="K62" s="125"/>
      <c r="L62" s="125"/>
      <c r="M62" s="125"/>
      <c r="N62" s="125"/>
      <c r="O62" s="125"/>
      <c r="P62" s="125"/>
    </row>
    <row r="63" spans="1:16">
      <c r="A63" s="125"/>
      <c r="B63" s="125"/>
      <c r="C63" s="125"/>
      <c r="D63" s="125"/>
      <c r="E63" s="125"/>
      <c r="F63" s="125"/>
      <c r="G63" s="125"/>
      <c r="H63" s="125"/>
      <c r="I63" s="125"/>
      <c r="J63" s="125"/>
      <c r="K63" s="125"/>
      <c r="L63" s="125"/>
      <c r="M63" s="125"/>
      <c r="N63" s="125"/>
      <c r="O63" s="125"/>
      <c r="P63" s="125"/>
    </row>
    <row r="64" spans="1:16">
      <c r="A64" s="125"/>
      <c r="B64" s="125"/>
      <c r="C64" s="125"/>
      <c r="D64" s="125"/>
      <c r="E64" s="125"/>
      <c r="F64" s="125"/>
      <c r="G64" s="125"/>
      <c r="H64" s="125"/>
      <c r="I64" s="125"/>
      <c r="J64" s="125"/>
      <c r="K64" s="125"/>
      <c r="L64" s="125"/>
      <c r="M64" s="125"/>
      <c r="N64" s="125"/>
      <c r="O64" s="125"/>
      <c r="P64" s="125"/>
    </row>
    <row r="65" spans="1:16">
      <c r="A65" s="125"/>
      <c r="B65" s="125"/>
      <c r="C65" s="125"/>
      <c r="D65" s="125"/>
      <c r="E65" s="125"/>
      <c r="F65" s="125"/>
      <c r="G65" s="125"/>
      <c r="H65" s="125"/>
      <c r="I65" s="125"/>
      <c r="J65" s="125"/>
      <c r="K65" s="125"/>
      <c r="L65" s="125"/>
      <c r="M65" s="125"/>
      <c r="N65" s="125"/>
      <c r="O65" s="125"/>
      <c r="P65" s="125"/>
    </row>
    <row r="66" spans="1:16">
      <c r="A66" s="125"/>
      <c r="B66" s="125"/>
      <c r="C66" s="125"/>
      <c r="D66" s="125"/>
      <c r="E66" s="125"/>
      <c r="F66" s="125"/>
      <c r="G66" s="125"/>
      <c r="H66" s="125"/>
      <c r="I66" s="125"/>
      <c r="J66" s="125"/>
      <c r="K66" s="125"/>
      <c r="L66" s="125"/>
      <c r="M66" s="125"/>
      <c r="N66" s="125"/>
      <c r="O66" s="125"/>
      <c r="P66" s="125"/>
    </row>
    <row r="67" spans="1:16">
      <c r="A67" s="125"/>
      <c r="B67" s="125"/>
      <c r="C67" s="125"/>
      <c r="D67" s="125"/>
      <c r="E67" s="125"/>
      <c r="F67" s="125"/>
      <c r="G67" s="125"/>
      <c r="H67" s="125"/>
      <c r="I67" s="125"/>
      <c r="J67" s="125"/>
      <c r="K67" s="125"/>
      <c r="L67" s="125"/>
      <c r="M67" s="125"/>
      <c r="N67" s="125"/>
      <c r="O67" s="125"/>
      <c r="P67" s="125"/>
    </row>
    <row r="68" spans="1:16">
      <c r="A68" s="125"/>
      <c r="B68" s="125"/>
      <c r="C68" s="125"/>
      <c r="D68" s="125"/>
      <c r="E68" s="125"/>
      <c r="F68" s="125"/>
      <c r="G68" s="125"/>
      <c r="H68" s="125"/>
      <c r="I68" s="125"/>
      <c r="J68" s="125"/>
      <c r="K68" s="125"/>
      <c r="L68" s="125"/>
      <c r="M68" s="125"/>
      <c r="N68" s="125"/>
      <c r="O68" s="125"/>
      <c r="P68" s="125"/>
    </row>
    <row r="69" spans="1:16">
      <c r="A69" s="125"/>
      <c r="B69" s="125"/>
      <c r="C69" s="125"/>
      <c r="D69" s="125"/>
      <c r="E69" s="125"/>
      <c r="F69" s="125"/>
      <c r="G69" s="125"/>
      <c r="H69" s="125"/>
      <c r="I69" s="125"/>
      <c r="J69" s="125"/>
      <c r="K69" s="125"/>
      <c r="L69" s="125"/>
      <c r="M69" s="125"/>
      <c r="N69" s="125"/>
      <c r="O69" s="125"/>
      <c r="P69" s="125"/>
    </row>
    <row r="70" spans="1:16">
      <c r="A70" s="125"/>
      <c r="B70" s="125"/>
      <c r="C70" s="125"/>
      <c r="D70" s="125"/>
      <c r="E70" s="125"/>
      <c r="F70" s="125"/>
      <c r="G70" s="125"/>
      <c r="H70" s="125"/>
      <c r="I70" s="125"/>
      <c r="J70" s="125"/>
      <c r="K70" s="125"/>
      <c r="L70" s="125"/>
      <c r="M70" s="125"/>
      <c r="N70" s="125"/>
      <c r="O70" s="125"/>
      <c r="P70" s="125"/>
    </row>
    <row r="71" spans="1:16">
      <c r="A71" s="125"/>
      <c r="B71" s="125"/>
      <c r="C71" s="125"/>
      <c r="D71" s="125"/>
      <c r="E71" s="125"/>
      <c r="F71" s="125"/>
      <c r="G71" s="125"/>
      <c r="H71" s="125"/>
      <c r="I71" s="125"/>
      <c r="J71" s="125"/>
      <c r="K71" s="125"/>
      <c r="L71" s="125"/>
      <c r="M71" s="125"/>
      <c r="N71" s="125"/>
      <c r="O71" s="125"/>
      <c r="P71" s="125"/>
    </row>
    <row r="72" spans="1:16">
      <c r="A72" s="125"/>
      <c r="B72" s="125"/>
      <c r="C72" s="125"/>
      <c r="D72" s="125"/>
      <c r="E72" s="125"/>
      <c r="F72" s="125"/>
      <c r="G72" s="125"/>
      <c r="H72" s="125"/>
      <c r="I72" s="125"/>
      <c r="J72" s="125"/>
      <c r="K72" s="125"/>
      <c r="L72" s="125"/>
      <c r="M72" s="125"/>
      <c r="N72" s="125"/>
      <c r="O72" s="125"/>
      <c r="P72" s="125"/>
    </row>
    <row r="73" spans="1:16">
      <c r="A73" s="125"/>
      <c r="B73" s="125"/>
      <c r="C73" s="125"/>
      <c r="D73" s="125"/>
      <c r="E73" s="125"/>
      <c r="F73" s="125"/>
      <c r="G73" s="125"/>
      <c r="H73" s="125"/>
      <c r="I73" s="125"/>
      <c r="J73" s="125"/>
      <c r="K73" s="125"/>
      <c r="L73" s="125"/>
      <c r="M73" s="125"/>
      <c r="N73" s="125"/>
      <c r="O73" s="125"/>
      <c r="P73" s="125"/>
    </row>
    <row r="74" spans="1:16">
      <c r="A74" s="125"/>
      <c r="B74" s="125"/>
      <c r="C74" s="125"/>
      <c r="D74" s="125"/>
      <c r="E74" s="125"/>
      <c r="F74" s="125"/>
      <c r="G74" s="125"/>
      <c r="H74" s="125"/>
      <c r="I74" s="125"/>
      <c r="J74" s="125"/>
      <c r="K74" s="125"/>
      <c r="L74" s="125"/>
      <c r="M74" s="125"/>
      <c r="N74" s="125"/>
      <c r="O74" s="125"/>
      <c r="P74" s="125"/>
    </row>
    <row r="75" spans="1:16">
      <c r="A75" s="125"/>
      <c r="B75" s="125"/>
      <c r="C75" s="125"/>
      <c r="D75" s="125"/>
      <c r="E75" s="125"/>
      <c r="F75" s="125"/>
      <c r="G75" s="125"/>
      <c r="H75" s="125"/>
      <c r="I75" s="125"/>
      <c r="J75" s="125"/>
      <c r="K75" s="125"/>
      <c r="L75" s="125"/>
      <c r="M75" s="125"/>
      <c r="N75" s="125"/>
      <c r="O75" s="125"/>
      <c r="P75" s="125"/>
    </row>
    <row r="76" spans="1:16">
      <c r="A76" s="125"/>
      <c r="B76" s="125"/>
      <c r="C76" s="125"/>
      <c r="D76" s="125"/>
      <c r="E76" s="125"/>
      <c r="F76" s="125"/>
      <c r="G76" s="125"/>
      <c r="H76" s="125"/>
      <c r="I76" s="125"/>
      <c r="J76" s="125"/>
      <c r="K76" s="125"/>
      <c r="L76" s="125"/>
      <c r="M76" s="125"/>
      <c r="N76" s="125"/>
      <c r="O76" s="125"/>
      <c r="P76" s="125"/>
    </row>
    <row r="77" spans="1:16">
      <c r="A77" s="125"/>
      <c r="B77" s="125"/>
      <c r="C77" s="125"/>
      <c r="D77" s="125"/>
      <c r="E77" s="125"/>
      <c r="F77" s="125"/>
      <c r="G77" s="125"/>
      <c r="H77" s="125"/>
      <c r="I77" s="125"/>
      <c r="J77" s="125"/>
      <c r="K77" s="125"/>
      <c r="L77" s="125"/>
      <c r="M77" s="125"/>
      <c r="N77" s="125"/>
      <c r="O77" s="125"/>
      <c r="P77" s="125"/>
    </row>
    <row r="78" spans="1:16">
      <c r="A78" s="125"/>
      <c r="B78" s="125"/>
      <c r="C78" s="125"/>
      <c r="D78" s="125"/>
      <c r="E78" s="125"/>
      <c r="F78" s="125"/>
      <c r="G78" s="125"/>
      <c r="H78" s="125"/>
      <c r="I78" s="125"/>
      <c r="J78" s="125"/>
      <c r="K78" s="125"/>
      <c r="L78" s="125"/>
      <c r="M78" s="125"/>
      <c r="N78" s="125"/>
      <c r="O78" s="125"/>
      <c r="P78" s="125"/>
    </row>
    <row r="79" spans="1:16">
      <c r="A79" s="125"/>
      <c r="B79" s="125"/>
      <c r="C79" s="125"/>
      <c r="D79" s="125"/>
      <c r="E79" s="125"/>
      <c r="F79" s="125"/>
      <c r="G79" s="125"/>
      <c r="H79" s="125"/>
      <c r="I79" s="125"/>
      <c r="J79" s="125"/>
      <c r="K79" s="125"/>
      <c r="L79" s="125"/>
      <c r="M79" s="125"/>
      <c r="N79" s="125"/>
      <c r="O79" s="125"/>
      <c r="P79" s="125"/>
    </row>
    <row r="80" spans="1:16" ht="46.5" customHeight="1">
      <c r="A80" s="379" t="s">
        <v>959</v>
      </c>
      <c r="B80" s="371"/>
      <c r="C80" s="371"/>
      <c r="D80" s="371"/>
      <c r="E80" s="371"/>
      <c r="F80" s="371"/>
      <c r="G80" s="371"/>
      <c r="H80" s="371"/>
      <c r="I80" s="371"/>
      <c r="J80" s="371"/>
      <c r="K80" s="371"/>
      <c r="L80" s="371"/>
      <c r="M80" s="371"/>
      <c r="N80" s="371"/>
      <c r="O80" s="371"/>
      <c r="P80" s="371"/>
    </row>
    <row r="81" spans="1:16" ht="18.75">
      <c r="A81" s="380" t="s">
        <v>895</v>
      </c>
      <c r="B81" s="188"/>
      <c r="C81" s="188"/>
      <c r="D81" s="188"/>
      <c r="E81" s="188"/>
      <c r="F81" s="188"/>
      <c r="G81" s="188"/>
      <c r="H81" s="188"/>
      <c r="I81" s="188"/>
      <c r="J81" s="188"/>
      <c r="K81" s="188"/>
      <c r="L81" s="188"/>
      <c r="M81" s="188"/>
      <c r="N81" s="188"/>
      <c r="O81" s="188"/>
      <c r="P81" s="188"/>
    </row>
    <row r="82" spans="1:16" ht="27" customHeight="1">
      <c r="A82" s="373" t="s">
        <v>960</v>
      </c>
      <c r="B82" s="374"/>
      <c r="C82" s="374"/>
      <c r="D82" s="374"/>
      <c r="E82" s="374"/>
      <c r="F82" s="374"/>
      <c r="G82" s="374"/>
      <c r="H82" s="374"/>
      <c r="I82" s="374"/>
      <c r="J82" s="374"/>
      <c r="K82" s="374"/>
      <c r="L82" s="374"/>
      <c r="M82" s="374"/>
      <c r="N82" s="374"/>
      <c r="O82" s="374"/>
      <c r="P82" s="374"/>
    </row>
    <row r="83" spans="1:16" ht="27.95" customHeight="1">
      <c r="A83" s="374"/>
      <c r="B83" s="374"/>
      <c r="C83" s="374"/>
      <c r="D83" s="374"/>
      <c r="E83" s="374"/>
      <c r="F83" s="374"/>
      <c r="G83" s="374"/>
      <c r="H83" s="374"/>
      <c r="I83" s="374"/>
      <c r="J83" s="374"/>
      <c r="K83" s="374"/>
      <c r="L83" s="374"/>
      <c r="M83" s="374"/>
      <c r="N83" s="374"/>
      <c r="O83" s="374"/>
      <c r="P83" s="374"/>
    </row>
    <row r="84" spans="1:16" ht="54.95" customHeight="1">
      <c r="A84" s="377" t="s">
        <v>196</v>
      </c>
      <c r="B84" s="377"/>
      <c r="C84" s="377"/>
      <c r="D84" s="377"/>
      <c r="E84" s="377"/>
      <c r="F84" s="377"/>
      <c r="G84" s="377"/>
      <c r="H84" s="377"/>
      <c r="I84" s="377"/>
      <c r="J84" s="377"/>
      <c r="K84" s="377"/>
      <c r="L84" s="377"/>
      <c r="M84" s="377"/>
      <c r="N84" s="377"/>
      <c r="O84" s="377"/>
      <c r="P84" s="377"/>
    </row>
    <row r="85" spans="1:16" ht="56.45" customHeight="1">
      <c r="A85" s="373" t="s">
        <v>964</v>
      </c>
      <c r="B85" s="374"/>
      <c r="C85" s="374"/>
      <c r="D85" s="374"/>
      <c r="E85" s="374"/>
      <c r="F85" s="374"/>
      <c r="G85" s="374"/>
      <c r="H85" s="374"/>
      <c r="I85" s="374"/>
      <c r="J85" s="374"/>
      <c r="K85" s="374"/>
      <c r="L85" s="374"/>
      <c r="M85" s="374"/>
      <c r="N85" s="374"/>
      <c r="O85" s="374"/>
      <c r="P85" s="374"/>
    </row>
    <row r="86" spans="1:16" ht="69.95" customHeight="1">
      <c r="A86" s="377" t="s">
        <v>199</v>
      </c>
      <c r="B86" s="377"/>
      <c r="C86" s="377"/>
      <c r="D86" s="377"/>
      <c r="E86" s="377"/>
      <c r="F86" s="377"/>
      <c r="G86" s="377"/>
      <c r="H86" s="377"/>
      <c r="I86" s="377"/>
      <c r="J86" s="377"/>
      <c r="K86" s="377"/>
      <c r="L86" s="377"/>
      <c r="M86" s="377"/>
      <c r="N86" s="377"/>
      <c r="O86" s="377"/>
      <c r="P86" s="377"/>
    </row>
    <row r="87" spans="1:16">
      <c r="A87" s="125"/>
      <c r="B87" s="125"/>
      <c r="C87" s="125"/>
      <c r="D87" s="125"/>
      <c r="E87" s="125"/>
      <c r="F87" s="125"/>
      <c r="G87" s="125"/>
      <c r="H87" s="125"/>
      <c r="I87" s="125"/>
      <c r="J87" s="125"/>
      <c r="K87" s="125"/>
      <c r="L87" s="125"/>
      <c r="M87" s="125"/>
      <c r="N87" s="125"/>
      <c r="O87" s="125"/>
      <c r="P87" s="125"/>
    </row>
    <row r="88" spans="1:16">
      <c r="A88" s="125"/>
      <c r="B88" s="125"/>
      <c r="C88" s="125"/>
      <c r="D88" s="125"/>
      <c r="E88" s="125"/>
      <c r="F88" s="125"/>
      <c r="G88" s="125"/>
      <c r="H88" s="125"/>
      <c r="I88" s="125" t="s">
        <v>485</v>
      </c>
      <c r="J88" s="125">
        <v>0.23799999999999999</v>
      </c>
      <c r="K88" s="125">
        <v>0.25</v>
      </c>
      <c r="L88" s="125"/>
      <c r="M88" s="125"/>
      <c r="N88" s="125"/>
      <c r="O88" s="125"/>
      <c r="P88" s="125"/>
    </row>
    <row r="89" spans="1:16">
      <c r="A89" s="125"/>
      <c r="B89" s="125"/>
      <c r="C89" s="125"/>
      <c r="D89" s="125"/>
      <c r="E89" s="125"/>
      <c r="F89" s="125"/>
      <c r="G89" s="125"/>
      <c r="H89" s="125"/>
      <c r="I89" s="125" t="s">
        <v>962</v>
      </c>
      <c r="J89" s="125">
        <v>1.2999999999999999E-2</v>
      </c>
      <c r="K89" s="125">
        <v>0</v>
      </c>
      <c r="L89" s="125"/>
      <c r="M89" s="125"/>
      <c r="N89" s="125"/>
      <c r="O89" s="125"/>
      <c r="P89" s="125"/>
    </row>
    <row r="90" spans="1:16">
      <c r="A90" s="125"/>
      <c r="B90" s="125"/>
      <c r="C90" s="125"/>
      <c r="D90" s="125"/>
      <c r="E90" s="125"/>
      <c r="F90" s="125"/>
      <c r="G90" s="125"/>
      <c r="H90" s="125"/>
      <c r="I90" s="125" t="s">
        <v>483</v>
      </c>
      <c r="J90" s="125">
        <v>0.53800000000000003</v>
      </c>
      <c r="K90" s="125">
        <v>0.51923076923076927</v>
      </c>
      <c r="L90" s="125"/>
      <c r="M90" s="125"/>
      <c r="N90" s="125"/>
      <c r="O90" s="125"/>
      <c r="P90" s="125"/>
    </row>
    <row r="91" spans="1:16">
      <c r="A91" s="125"/>
      <c r="B91" s="125"/>
      <c r="C91" s="125"/>
      <c r="D91" s="125"/>
      <c r="E91" s="125"/>
      <c r="F91" s="125"/>
      <c r="G91" s="125"/>
      <c r="H91" s="125"/>
      <c r="I91" s="125" t="s">
        <v>482</v>
      </c>
      <c r="J91" s="125">
        <v>0.26900000000000002</v>
      </c>
      <c r="K91" s="125">
        <v>0.25</v>
      </c>
      <c r="L91" s="125"/>
      <c r="M91" s="125"/>
      <c r="N91" s="125"/>
      <c r="O91" s="125"/>
      <c r="P91" s="125"/>
    </row>
    <row r="92" spans="1:16">
      <c r="A92" s="125"/>
      <c r="B92" s="125"/>
      <c r="C92" s="125"/>
      <c r="D92" s="125"/>
      <c r="E92" s="125"/>
      <c r="F92" s="125"/>
      <c r="G92" s="125"/>
      <c r="H92" s="125"/>
      <c r="I92" s="125" t="s">
        <v>481</v>
      </c>
      <c r="J92" s="125">
        <v>3.9E-2</v>
      </c>
      <c r="K92" s="125">
        <v>1.9230769230769232E-2</v>
      </c>
      <c r="L92" s="125"/>
      <c r="M92" s="125"/>
      <c r="N92" s="125"/>
      <c r="O92" s="125"/>
      <c r="P92" s="125"/>
    </row>
    <row r="93" spans="1:16">
      <c r="A93" s="125"/>
      <c r="B93" s="125"/>
      <c r="C93" s="125"/>
      <c r="D93" s="125"/>
      <c r="E93" s="125"/>
      <c r="F93" s="125"/>
      <c r="G93" s="125"/>
      <c r="H93" s="125"/>
      <c r="I93" s="125" t="s">
        <v>480</v>
      </c>
      <c r="J93" s="125">
        <v>0.32600000000000001</v>
      </c>
      <c r="K93" s="125">
        <v>0.42307692307692307</v>
      </c>
      <c r="L93" s="125"/>
      <c r="M93" s="125"/>
      <c r="N93" s="125"/>
      <c r="O93" s="125"/>
      <c r="P93" s="125"/>
    </row>
    <row r="94" spans="1:16">
      <c r="A94" s="125"/>
      <c r="B94" s="125"/>
      <c r="C94" s="125"/>
      <c r="D94" s="125"/>
      <c r="E94" s="125"/>
      <c r="F94" s="125"/>
      <c r="G94" s="125"/>
      <c r="H94" s="125"/>
      <c r="I94" s="125" t="s">
        <v>479</v>
      </c>
      <c r="J94" s="125">
        <v>8.1000000000000003E-2</v>
      </c>
      <c r="K94" s="125">
        <v>9.6153846153846159E-2</v>
      </c>
      <c r="L94" s="125"/>
      <c r="M94" s="125"/>
      <c r="N94" s="125"/>
      <c r="O94" s="125"/>
      <c r="P94" s="125"/>
    </row>
    <row r="95" spans="1:16">
      <c r="A95" s="125"/>
      <c r="B95" s="125"/>
      <c r="C95" s="125"/>
      <c r="D95" s="125"/>
      <c r="E95" s="125"/>
      <c r="F95" s="125"/>
      <c r="G95" s="125"/>
      <c r="H95" s="125"/>
      <c r="I95" s="125" t="s">
        <v>961</v>
      </c>
      <c r="J95" s="125">
        <v>0.13700000000000001</v>
      </c>
      <c r="K95" s="125">
        <v>7.6923076923076927E-2</v>
      </c>
      <c r="L95" s="125"/>
      <c r="M95" s="125"/>
      <c r="N95" s="125"/>
      <c r="O95" s="125"/>
      <c r="P95" s="125"/>
    </row>
    <row r="96" spans="1:16">
      <c r="A96" s="125"/>
      <c r="B96" s="125"/>
      <c r="C96" s="125"/>
      <c r="D96" s="125"/>
      <c r="E96" s="125"/>
      <c r="F96" s="125"/>
      <c r="G96" s="125"/>
      <c r="H96" s="125"/>
      <c r="I96" s="125" t="s">
        <v>477</v>
      </c>
      <c r="J96" s="125">
        <v>0.214</v>
      </c>
      <c r="K96" s="125">
        <v>0.46153846153846156</v>
      </c>
      <c r="L96" s="125"/>
      <c r="M96" s="125"/>
      <c r="N96" s="125"/>
      <c r="O96" s="125"/>
      <c r="P96" s="125"/>
    </row>
    <row r="97" spans="1:16">
      <c r="A97" s="125"/>
      <c r="B97" s="125"/>
      <c r="C97" s="125"/>
      <c r="D97" s="125"/>
      <c r="E97" s="125"/>
      <c r="F97" s="125"/>
      <c r="G97" s="125"/>
      <c r="H97" s="125"/>
      <c r="I97" s="125" t="s">
        <v>476</v>
      </c>
      <c r="J97" s="125">
        <v>0.245</v>
      </c>
      <c r="K97" s="125">
        <v>0.36538461538461536</v>
      </c>
      <c r="L97" s="125"/>
      <c r="M97" s="125"/>
      <c r="N97" s="125"/>
      <c r="O97" s="125"/>
      <c r="P97" s="125"/>
    </row>
    <row r="98" spans="1:16">
      <c r="A98" s="125"/>
      <c r="B98" s="125"/>
      <c r="C98" s="125"/>
      <c r="D98" s="125"/>
      <c r="E98" s="125"/>
      <c r="F98" s="125"/>
      <c r="G98" s="125"/>
      <c r="H98" s="125"/>
      <c r="I98" s="125" t="s">
        <v>489</v>
      </c>
      <c r="J98" s="125">
        <v>0.32</v>
      </c>
      <c r="K98" s="125">
        <v>0.42307692307692307</v>
      </c>
      <c r="L98" s="125"/>
      <c r="M98" s="125"/>
      <c r="N98" s="125"/>
      <c r="O98" s="125"/>
      <c r="P98" s="125"/>
    </row>
    <row r="99" spans="1:16">
      <c r="A99" s="125"/>
      <c r="B99" s="125"/>
      <c r="C99" s="125"/>
      <c r="D99" s="125"/>
      <c r="E99" s="125"/>
      <c r="F99" s="125"/>
      <c r="G99" s="125"/>
      <c r="H99" s="125"/>
      <c r="I99" s="125" t="s">
        <v>474</v>
      </c>
      <c r="J99" s="125">
        <v>7.8E-2</v>
      </c>
      <c r="K99" s="125">
        <v>5.7692307692307696E-2</v>
      </c>
      <c r="L99" s="125"/>
      <c r="M99" s="125"/>
      <c r="N99" s="125"/>
      <c r="O99" s="125"/>
      <c r="P99" s="125"/>
    </row>
    <row r="100" spans="1:16">
      <c r="A100" s="125"/>
      <c r="B100" s="125"/>
      <c r="C100" s="125"/>
      <c r="D100" s="125"/>
      <c r="E100" s="125"/>
      <c r="F100" s="125"/>
      <c r="G100" s="125"/>
      <c r="H100" s="125"/>
      <c r="I100" s="125"/>
      <c r="J100" s="125"/>
      <c r="K100" s="125"/>
      <c r="L100" s="125"/>
      <c r="M100" s="125"/>
      <c r="N100" s="125"/>
      <c r="O100" s="125"/>
      <c r="P100" s="125"/>
    </row>
    <row r="101" spans="1:16">
      <c r="A101" s="125"/>
      <c r="B101" s="125"/>
      <c r="C101" s="125"/>
      <c r="D101" s="125"/>
      <c r="E101" s="125"/>
      <c r="F101" s="125"/>
      <c r="G101" s="125"/>
      <c r="H101" s="125"/>
      <c r="I101" s="125"/>
      <c r="J101" s="125"/>
      <c r="K101" s="125"/>
      <c r="L101" s="125"/>
      <c r="M101" s="125"/>
      <c r="N101" s="125"/>
      <c r="O101" s="125"/>
      <c r="P101" s="125"/>
    </row>
    <row r="102" spans="1:16">
      <c r="A102" s="125"/>
      <c r="B102" s="125"/>
      <c r="C102" s="125"/>
      <c r="D102" s="125"/>
      <c r="E102" s="125"/>
      <c r="F102" s="125"/>
      <c r="G102" s="125"/>
      <c r="H102" s="125"/>
      <c r="I102" s="125"/>
      <c r="J102" s="125"/>
      <c r="K102" s="125"/>
      <c r="L102" s="125"/>
      <c r="M102" s="125"/>
      <c r="N102" s="125"/>
      <c r="O102" s="125"/>
      <c r="P102" s="125"/>
    </row>
    <row r="103" spans="1:16">
      <c r="A103" s="125"/>
      <c r="B103" s="125"/>
      <c r="C103" s="125"/>
      <c r="D103" s="125"/>
      <c r="E103" s="125"/>
      <c r="F103" s="125"/>
      <c r="G103" s="125"/>
      <c r="H103" s="125"/>
      <c r="I103" s="125"/>
      <c r="J103" s="125"/>
      <c r="K103" s="125"/>
      <c r="L103" s="125"/>
      <c r="M103" s="125"/>
      <c r="N103" s="125"/>
      <c r="O103" s="125"/>
      <c r="P103" s="125"/>
    </row>
    <row r="104" spans="1:16">
      <c r="A104" s="125"/>
      <c r="B104" s="125"/>
      <c r="C104" s="125"/>
      <c r="D104" s="125"/>
      <c r="E104" s="125"/>
      <c r="F104" s="125"/>
      <c r="G104" s="125"/>
      <c r="H104" s="125"/>
      <c r="I104" s="125"/>
      <c r="J104" s="125"/>
      <c r="K104" s="125"/>
      <c r="L104" s="125"/>
      <c r="M104" s="125"/>
      <c r="N104" s="125"/>
      <c r="O104" s="125"/>
      <c r="P104" s="125"/>
    </row>
    <row r="105" spans="1:16">
      <c r="A105" s="125"/>
      <c r="B105" s="125"/>
      <c r="C105" s="125"/>
      <c r="D105" s="125"/>
      <c r="E105" s="125"/>
      <c r="F105" s="125"/>
      <c r="G105" s="125"/>
      <c r="H105" s="125"/>
      <c r="I105" s="125"/>
      <c r="J105" s="125"/>
      <c r="K105" s="125"/>
      <c r="L105" s="125"/>
      <c r="M105" s="125"/>
      <c r="N105" s="125"/>
      <c r="O105" s="125"/>
      <c r="P105" s="125"/>
    </row>
    <row r="106" spans="1:16">
      <c r="A106" s="125"/>
      <c r="B106" s="125"/>
      <c r="C106" s="125"/>
      <c r="D106" s="125"/>
      <c r="E106" s="125"/>
      <c r="F106" s="125"/>
      <c r="G106" s="125"/>
      <c r="H106" s="125"/>
      <c r="I106" s="125"/>
      <c r="J106" s="125"/>
      <c r="K106" s="125"/>
      <c r="L106" s="125"/>
      <c r="M106" s="125"/>
      <c r="N106" s="125"/>
      <c r="O106" s="125"/>
      <c r="P106" s="125"/>
    </row>
    <row r="107" spans="1:16">
      <c r="A107" s="125"/>
      <c r="B107" s="125"/>
      <c r="C107" s="125"/>
      <c r="D107" s="125"/>
      <c r="E107" s="125"/>
      <c r="F107" s="125"/>
      <c r="G107" s="125"/>
      <c r="H107" s="125"/>
      <c r="I107" s="125"/>
      <c r="J107" s="125"/>
      <c r="K107" s="125"/>
      <c r="L107" s="125"/>
      <c r="M107" s="125"/>
      <c r="N107" s="125"/>
      <c r="O107" s="125"/>
      <c r="P107" s="125"/>
    </row>
    <row r="108" spans="1:16">
      <c r="A108" s="125"/>
      <c r="B108" s="125"/>
      <c r="C108" s="125"/>
      <c r="D108" s="125"/>
      <c r="E108" s="125"/>
      <c r="F108" s="125"/>
      <c r="G108" s="125"/>
      <c r="H108" s="125"/>
      <c r="I108" s="125"/>
      <c r="J108" s="125"/>
      <c r="K108" s="125"/>
      <c r="L108" s="125"/>
      <c r="M108" s="125"/>
      <c r="N108" s="125"/>
      <c r="O108" s="125"/>
      <c r="P108" s="125"/>
    </row>
    <row r="109" spans="1:16">
      <c r="A109" s="125"/>
      <c r="B109" s="125"/>
      <c r="C109" s="125"/>
      <c r="D109" s="125"/>
      <c r="E109" s="125"/>
      <c r="F109" s="125"/>
      <c r="G109" s="125"/>
      <c r="H109" s="125"/>
      <c r="I109" s="125"/>
      <c r="J109" s="125"/>
      <c r="K109" s="125"/>
      <c r="L109" s="125"/>
      <c r="M109" s="125"/>
      <c r="N109" s="125"/>
      <c r="O109" s="125"/>
      <c r="P109" s="125"/>
    </row>
    <row r="110" spans="1:16">
      <c r="A110" s="125"/>
      <c r="B110" s="125"/>
      <c r="C110" s="125"/>
      <c r="D110" s="125"/>
      <c r="E110" s="125"/>
      <c r="F110" s="125"/>
      <c r="G110" s="125"/>
      <c r="H110" s="125"/>
      <c r="I110" s="125"/>
      <c r="J110" s="125"/>
      <c r="K110" s="125"/>
      <c r="L110" s="125"/>
      <c r="M110" s="125"/>
      <c r="N110" s="125"/>
      <c r="O110" s="125"/>
      <c r="P110" s="125"/>
    </row>
    <row r="111" spans="1:16">
      <c r="A111" s="125"/>
      <c r="B111" s="125"/>
      <c r="C111" s="125"/>
      <c r="D111" s="125"/>
      <c r="E111" s="125"/>
      <c r="F111" s="125"/>
      <c r="G111" s="125"/>
      <c r="H111" s="125"/>
      <c r="I111" s="125"/>
      <c r="J111" s="125"/>
      <c r="K111" s="125"/>
      <c r="L111" s="125"/>
      <c r="M111" s="125"/>
      <c r="N111" s="125"/>
      <c r="O111" s="125"/>
      <c r="P111" s="125"/>
    </row>
    <row r="112" spans="1:16">
      <c r="A112" s="125"/>
      <c r="B112" s="125"/>
      <c r="C112" s="125"/>
      <c r="D112" s="125"/>
      <c r="E112" s="125"/>
      <c r="F112" s="125"/>
      <c r="G112" s="125"/>
      <c r="H112" s="125"/>
      <c r="I112" s="125"/>
      <c r="J112" s="125"/>
      <c r="K112" s="125"/>
      <c r="L112" s="125"/>
      <c r="M112" s="125"/>
      <c r="N112" s="125"/>
      <c r="O112" s="125"/>
      <c r="P112" s="125"/>
    </row>
    <row r="113" spans="1:16">
      <c r="A113" s="125"/>
      <c r="B113" s="125"/>
      <c r="C113" s="125"/>
      <c r="D113" s="125"/>
      <c r="E113" s="125"/>
      <c r="F113" s="125"/>
      <c r="G113" s="125"/>
      <c r="H113" s="125"/>
      <c r="I113" s="125"/>
      <c r="J113" s="125"/>
      <c r="K113" s="125"/>
      <c r="L113" s="125"/>
      <c r="M113" s="125"/>
      <c r="N113" s="125"/>
      <c r="O113" s="125"/>
      <c r="P113" s="125"/>
    </row>
    <row r="114" spans="1:16">
      <c r="A114" s="125"/>
      <c r="B114" s="125"/>
      <c r="C114" s="125"/>
      <c r="D114" s="125"/>
      <c r="E114" s="125"/>
      <c r="F114" s="125"/>
      <c r="G114" s="125"/>
      <c r="H114" s="125"/>
      <c r="I114" s="125"/>
      <c r="J114" s="125"/>
      <c r="K114" s="125"/>
      <c r="L114" s="125"/>
      <c r="M114" s="125"/>
      <c r="N114" s="125"/>
      <c r="O114" s="125"/>
      <c r="P114" s="125"/>
    </row>
    <row r="115" spans="1:16">
      <c r="A115" s="125"/>
      <c r="B115" s="125"/>
      <c r="C115" s="125"/>
      <c r="D115" s="125"/>
      <c r="E115" s="125"/>
      <c r="F115" s="125"/>
      <c r="G115" s="125"/>
      <c r="H115" s="125"/>
      <c r="I115" s="125"/>
      <c r="J115" s="125"/>
      <c r="K115" s="125"/>
      <c r="L115" s="125"/>
      <c r="M115" s="125"/>
      <c r="N115" s="125"/>
      <c r="O115" s="125"/>
      <c r="P115" s="125"/>
    </row>
    <row r="116" spans="1:16" ht="39.950000000000003" customHeight="1">
      <c r="A116" s="375" t="s">
        <v>963</v>
      </c>
      <c r="B116" s="376"/>
      <c r="C116" s="376"/>
      <c r="D116" s="376"/>
      <c r="E116" s="376"/>
      <c r="F116" s="376"/>
      <c r="G116" s="376"/>
      <c r="H116" s="376"/>
      <c r="I116" s="376"/>
      <c r="J116" s="376"/>
      <c r="K116" s="376"/>
      <c r="L116" s="376"/>
      <c r="M116" s="376"/>
      <c r="N116" s="376"/>
      <c r="O116" s="376"/>
      <c r="P116" s="376"/>
    </row>
    <row r="117" spans="1:16" ht="46.5" customHeight="1">
      <c r="A117" s="379" t="s">
        <v>965</v>
      </c>
      <c r="B117" s="371"/>
      <c r="C117" s="371"/>
      <c r="D117" s="371"/>
      <c r="E117" s="371"/>
      <c r="F117" s="371"/>
      <c r="G117" s="371"/>
      <c r="H117" s="371"/>
      <c r="I117" s="371"/>
      <c r="J117" s="371"/>
      <c r="K117" s="371"/>
      <c r="L117" s="371"/>
      <c r="M117" s="371"/>
      <c r="N117" s="371"/>
      <c r="O117" s="371"/>
      <c r="P117" s="371"/>
    </row>
    <row r="118" spans="1:16" ht="18.75">
      <c r="A118" s="380" t="s">
        <v>895</v>
      </c>
      <c r="B118" s="188"/>
      <c r="C118" s="188"/>
      <c r="D118" s="188"/>
      <c r="E118" s="188"/>
      <c r="F118" s="188"/>
      <c r="G118" s="188"/>
      <c r="H118" s="188"/>
      <c r="I118" s="188"/>
      <c r="J118" s="188"/>
      <c r="K118" s="188"/>
      <c r="L118" s="188"/>
      <c r="M118" s="188"/>
      <c r="N118" s="188"/>
      <c r="O118" s="188"/>
      <c r="P118" s="188"/>
    </row>
    <row r="119" spans="1:16" ht="27" customHeight="1">
      <c r="A119" s="373" t="s">
        <v>967</v>
      </c>
      <c r="B119" s="374"/>
      <c r="C119" s="374"/>
      <c r="D119" s="374"/>
      <c r="E119" s="374"/>
      <c r="F119" s="374"/>
      <c r="G119" s="374"/>
      <c r="H119" s="374"/>
      <c r="I119" s="374"/>
      <c r="J119" s="374"/>
      <c r="K119" s="374"/>
      <c r="L119" s="374"/>
      <c r="M119" s="374"/>
      <c r="N119" s="374"/>
      <c r="O119" s="374"/>
      <c r="P119" s="374"/>
    </row>
    <row r="120" spans="1:16" ht="27.95" customHeight="1">
      <c r="A120" s="374"/>
      <c r="B120" s="374"/>
      <c r="C120" s="374"/>
      <c r="D120" s="374"/>
      <c r="E120" s="374"/>
      <c r="F120" s="374"/>
      <c r="G120" s="374"/>
      <c r="H120" s="374"/>
      <c r="I120" s="374"/>
      <c r="J120" s="374"/>
      <c r="K120" s="374"/>
      <c r="L120" s="374"/>
      <c r="M120" s="374"/>
      <c r="N120" s="374"/>
      <c r="O120" s="374"/>
      <c r="P120" s="374"/>
    </row>
    <row r="121" spans="1:16" ht="99.95" customHeight="1">
      <c r="A121" s="377" t="s">
        <v>966</v>
      </c>
      <c r="B121" s="401"/>
      <c r="C121" s="401"/>
      <c r="D121" s="401"/>
      <c r="E121" s="401"/>
      <c r="F121" s="401"/>
      <c r="G121" s="401"/>
      <c r="H121" s="401"/>
      <c r="I121" s="401"/>
      <c r="J121" s="401"/>
      <c r="K121" s="401"/>
      <c r="L121" s="401"/>
      <c r="M121" s="401"/>
      <c r="N121" s="401"/>
      <c r="O121" s="401"/>
      <c r="P121" s="401"/>
    </row>
    <row r="122" spans="1:16" ht="56.45" customHeight="1">
      <c r="A122" s="373" t="s">
        <v>968</v>
      </c>
      <c r="B122" s="374"/>
      <c r="C122" s="374"/>
      <c r="D122" s="374"/>
      <c r="E122" s="374"/>
      <c r="F122" s="374"/>
      <c r="G122" s="374"/>
      <c r="H122" s="374"/>
      <c r="I122" s="374"/>
      <c r="J122" s="374"/>
      <c r="K122" s="374"/>
      <c r="L122" s="374"/>
      <c r="M122" s="374"/>
      <c r="N122" s="374"/>
      <c r="O122" s="374"/>
      <c r="P122" s="374"/>
    </row>
    <row r="123" spans="1:16" ht="54.95" customHeight="1">
      <c r="A123" s="377" t="s">
        <v>207</v>
      </c>
      <c r="B123" s="377"/>
      <c r="C123" s="377"/>
      <c r="D123" s="377"/>
      <c r="E123" s="377"/>
      <c r="F123" s="377"/>
      <c r="G123" s="377"/>
      <c r="H123" s="377"/>
      <c r="I123" s="377"/>
      <c r="J123" s="377"/>
      <c r="K123" s="377"/>
      <c r="L123" s="377"/>
      <c r="M123" s="377"/>
      <c r="N123" s="377"/>
      <c r="O123" s="377"/>
      <c r="P123" s="377"/>
    </row>
    <row r="124" spans="1:16">
      <c r="A124" s="125"/>
      <c r="B124" s="125"/>
      <c r="C124" s="125"/>
      <c r="D124" s="125"/>
      <c r="E124" s="125"/>
      <c r="F124" s="125"/>
      <c r="G124" s="125"/>
      <c r="H124" s="125"/>
      <c r="I124" s="125"/>
      <c r="J124" s="125"/>
      <c r="K124" s="125"/>
      <c r="L124" s="125"/>
      <c r="M124" s="125"/>
      <c r="N124" s="125"/>
      <c r="O124" s="125"/>
      <c r="P124" s="125"/>
    </row>
    <row r="125" spans="1:16">
      <c r="A125" s="125"/>
      <c r="B125" s="125"/>
      <c r="C125" s="125"/>
      <c r="D125" s="125"/>
      <c r="E125" s="125"/>
      <c r="F125" s="125"/>
      <c r="G125" s="125"/>
      <c r="H125" s="125"/>
      <c r="I125" s="125" t="s">
        <v>485</v>
      </c>
      <c r="J125" s="125">
        <v>0.221</v>
      </c>
      <c r="K125" s="125">
        <v>0.27083333333333331</v>
      </c>
      <c r="L125" s="125"/>
      <c r="M125" s="125"/>
      <c r="N125" s="125"/>
      <c r="O125" s="125"/>
      <c r="P125" s="125"/>
    </row>
    <row r="126" spans="1:16">
      <c r="A126" s="125"/>
      <c r="B126" s="125"/>
      <c r="C126" s="125"/>
      <c r="D126" s="125"/>
      <c r="E126" s="125"/>
      <c r="F126" s="125"/>
      <c r="G126" s="125"/>
      <c r="H126" s="125"/>
      <c r="I126" s="125" t="s">
        <v>962</v>
      </c>
      <c r="J126" s="125">
        <v>1.2E-2</v>
      </c>
      <c r="K126" s="125">
        <v>0</v>
      </c>
      <c r="L126" s="125"/>
      <c r="M126" s="125"/>
      <c r="N126" s="125"/>
      <c r="O126" s="125"/>
      <c r="P126" s="125"/>
    </row>
    <row r="127" spans="1:16">
      <c r="A127" s="125"/>
      <c r="B127" s="125"/>
      <c r="C127" s="125"/>
      <c r="D127" s="125"/>
      <c r="E127" s="125"/>
      <c r="F127" s="125"/>
      <c r="G127" s="125"/>
      <c r="H127" s="125"/>
      <c r="I127" s="125" t="s">
        <v>483</v>
      </c>
      <c r="J127" s="125">
        <v>0.54400000000000004</v>
      </c>
      <c r="K127" s="125">
        <v>0.5</v>
      </c>
      <c r="L127" s="125"/>
      <c r="M127" s="125"/>
      <c r="N127" s="125"/>
      <c r="O127" s="125"/>
      <c r="P127" s="125"/>
    </row>
    <row r="128" spans="1:16">
      <c r="A128" s="125"/>
      <c r="B128" s="125"/>
      <c r="C128" s="125"/>
      <c r="D128" s="125"/>
      <c r="E128" s="125"/>
      <c r="F128" s="125"/>
      <c r="G128" s="125"/>
      <c r="H128" s="125"/>
      <c r="I128" s="125" t="s">
        <v>482</v>
      </c>
      <c r="J128" s="125">
        <v>0.3</v>
      </c>
      <c r="K128" s="125">
        <v>0.22916666666666666</v>
      </c>
      <c r="L128" s="125"/>
      <c r="M128" s="125"/>
      <c r="N128" s="125"/>
      <c r="O128" s="125"/>
      <c r="P128" s="125"/>
    </row>
    <row r="129" spans="1:16">
      <c r="A129" s="125"/>
      <c r="B129" s="125"/>
      <c r="C129" s="125"/>
      <c r="D129" s="125"/>
      <c r="E129" s="125"/>
      <c r="F129" s="125"/>
      <c r="G129" s="125"/>
      <c r="H129" s="125"/>
      <c r="I129" s="125" t="s">
        <v>481</v>
      </c>
      <c r="J129" s="125">
        <v>4.1000000000000002E-2</v>
      </c>
      <c r="K129" s="125">
        <v>2.0833333333333332E-2</v>
      </c>
      <c r="L129" s="125"/>
      <c r="M129" s="125"/>
      <c r="N129" s="125"/>
      <c r="O129" s="125"/>
      <c r="P129" s="125"/>
    </row>
    <row r="130" spans="1:16">
      <c r="A130" s="125"/>
      <c r="B130" s="125"/>
      <c r="C130" s="125"/>
      <c r="D130" s="125"/>
      <c r="E130" s="125"/>
      <c r="F130" s="125"/>
      <c r="G130" s="125"/>
      <c r="H130" s="125"/>
      <c r="I130" s="125" t="s">
        <v>480</v>
      </c>
      <c r="J130" s="125">
        <v>0.32200000000000001</v>
      </c>
      <c r="K130" s="125">
        <v>0.41666666666666669</v>
      </c>
      <c r="L130" s="125"/>
      <c r="M130" s="125"/>
      <c r="N130" s="125"/>
      <c r="O130" s="125"/>
      <c r="P130" s="125"/>
    </row>
    <row r="131" spans="1:16">
      <c r="A131" s="125"/>
      <c r="B131" s="125"/>
      <c r="C131" s="125"/>
      <c r="D131" s="125"/>
      <c r="E131" s="125"/>
      <c r="F131" s="125"/>
      <c r="G131" s="125"/>
      <c r="H131" s="125"/>
      <c r="I131" s="125" t="s">
        <v>479</v>
      </c>
      <c r="J131" s="125">
        <v>0.08</v>
      </c>
      <c r="K131" s="125">
        <v>0.125</v>
      </c>
      <c r="L131" s="125"/>
      <c r="M131" s="125"/>
      <c r="N131" s="125"/>
      <c r="O131" s="125"/>
      <c r="P131" s="125"/>
    </row>
    <row r="132" spans="1:16">
      <c r="A132" s="125"/>
      <c r="B132" s="125"/>
      <c r="C132" s="125"/>
      <c r="D132" s="125"/>
      <c r="E132" s="125"/>
      <c r="F132" s="125"/>
      <c r="G132" s="125"/>
      <c r="H132" s="125"/>
      <c r="I132" s="125" t="s">
        <v>961</v>
      </c>
      <c r="J132" s="125">
        <v>0.124</v>
      </c>
      <c r="K132" s="125">
        <v>6.25E-2</v>
      </c>
      <c r="L132" s="125"/>
      <c r="M132" s="125"/>
      <c r="N132" s="125"/>
      <c r="O132" s="125"/>
      <c r="P132" s="125"/>
    </row>
    <row r="133" spans="1:16">
      <c r="A133" s="125"/>
      <c r="B133" s="125"/>
      <c r="C133" s="125"/>
      <c r="D133" s="125"/>
      <c r="E133" s="125"/>
      <c r="F133" s="125"/>
      <c r="G133" s="125"/>
      <c r="H133" s="125"/>
      <c r="I133" s="125" t="s">
        <v>477</v>
      </c>
      <c r="J133" s="125">
        <v>0.19500000000000001</v>
      </c>
      <c r="K133" s="125">
        <v>0.45833333333333331</v>
      </c>
      <c r="L133" s="125"/>
      <c r="M133" s="125"/>
      <c r="N133" s="125"/>
      <c r="O133" s="125"/>
      <c r="P133" s="125"/>
    </row>
    <row r="134" spans="1:16">
      <c r="A134" s="125"/>
      <c r="B134" s="125"/>
      <c r="C134" s="125"/>
      <c r="D134" s="125"/>
      <c r="E134" s="125"/>
      <c r="F134" s="125"/>
      <c r="G134" s="125"/>
      <c r="H134" s="125"/>
      <c r="I134" s="125" t="s">
        <v>476</v>
      </c>
      <c r="J134" s="125">
        <v>0.246</v>
      </c>
      <c r="K134" s="125">
        <v>0.35416666666666669</v>
      </c>
      <c r="L134" s="125"/>
      <c r="M134" s="125"/>
      <c r="N134" s="125"/>
      <c r="O134" s="125"/>
      <c r="P134" s="125"/>
    </row>
    <row r="135" spans="1:16">
      <c r="A135" s="125"/>
      <c r="B135" s="125"/>
      <c r="C135" s="125"/>
      <c r="D135" s="125"/>
      <c r="E135" s="125"/>
      <c r="F135" s="125"/>
      <c r="G135" s="125"/>
      <c r="H135" s="125"/>
      <c r="I135" s="125" t="s">
        <v>489</v>
      </c>
      <c r="J135" s="125">
        <v>0.26900000000000002</v>
      </c>
      <c r="K135" s="125">
        <v>0.4375</v>
      </c>
      <c r="L135" s="125"/>
      <c r="M135" s="125"/>
      <c r="N135" s="125"/>
      <c r="O135" s="125"/>
      <c r="P135" s="125"/>
    </row>
    <row r="136" spans="1:16">
      <c r="A136" s="125"/>
      <c r="B136" s="125"/>
      <c r="C136" s="125"/>
      <c r="D136" s="125"/>
      <c r="E136" s="125"/>
      <c r="F136" s="125"/>
      <c r="G136" s="125"/>
      <c r="H136" s="125"/>
      <c r="I136" s="125" t="s">
        <v>474</v>
      </c>
      <c r="J136" s="125">
        <v>0.10199999999999999</v>
      </c>
      <c r="K136" s="125">
        <v>0.10416666666666667</v>
      </c>
      <c r="L136" s="125"/>
      <c r="M136" s="125"/>
      <c r="N136" s="125"/>
      <c r="O136" s="125"/>
      <c r="P136" s="125"/>
    </row>
    <row r="137" spans="1:16">
      <c r="A137" s="125"/>
      <c r="B137" s="125"/>
      <c r="C137" s="125"/>
      <c r="D137" s="125"/>
      <c r="E137" s="125"/>
      <c r="F137" s="125"/>
      <c r="G137" s="125"/>
      <c r="H137" s="125"/>
      <c r="I137" s="125"/>
      <c r="J137" s="125"/>
      <c r="K137" s="125"/>
      <c r="L137" s="125"/>
      <c r="M137" s="125"/>
      <c r="N137" s="125"/>
      <c r="O137" s="125"/>
      <c r="P137" s="125"/>
    </row>
    <row r="138" spans="1:16">
      <c r="A138" s="125"/>
      <c r="B138" s="125"/>
      <c r="C138" s="125"/>
      <c r="D138" s="125"/>
      <c r="E138" s="125"/>
      <c r="F138" s="125"/>
      <c r="G138" s="125"/>
      <c r="H138" s="125"/>
      <c r="I138" s="125"/>
      <c r="J138" s="125"/>
      <c r="K138" s="125"/>
      <c r="L138" s="125"/>
      <c r="M138" s="125"/>
      <c r="N138" s="125"/>
      <c r="O138" s="125"/>
      <c r="P138" s="125"/>
    </row>
    <row r="139" spans="1:16">
      <c r="A139" s="125"/>
      <c r="B139" s="125"/>
      <c r="C139" s="125"/>
      <c r="D139" s="125"/>
      <c r="E139" s="125"/>
      <c r="F139" s="125"/>
      <c r="G139" s="125"/>
      <c r="H139" s="125"/>
      <c r="I139" s="125"/>
      <c r="J139" s="125"/>
      <c r="K139" s="125"/>
      <c r="L139" s="125"/>
      <c r="M139" s="125"/>
      <c r="N139" s="125"/>
      <c r="O139" s="125"/>
      <c r="P139" s="125"/>
    </row>
    <row r="140" spans="1:16">
      <c r="A140" s="125"/>
      <c r="B140" s="125"/>
      <c r="C140" s="125"/>
      <c r="D140" s="125"/>
      <c r="E140" s="125"/>
      <c r="F140" s="125"/>
      <c r="G140" s="125"/>
      <c r="H140" s="125"/>
      <c r="I140" s="125"/>
      <c r="J140" s="125"/>
      <c r="K140" s="125"/>
      <c r="L140" s="125"/>
      <c r="M140" s="125"/>
      <c r="N140" s="125"/>
      <c r="O140" s="125"/>
      <c r="P140" s="125"/>
    </row>
    <row r="141" spans="1:16">
      <c r="A141" s="125"/>
      <c r="B141" s="125"/>
      <c r="C141" s="125"/>
      <c r="D141" s="125"/>
      <c r="E141" s="125"/>
      <c r="F141" s="125"/>
      <c r="G141" s="125"/>
      <c r="H141" s="125"/>
      <c r="I141" s="125"/>
      <c r="J141" s="125"/>
      <c r="K141" s="125"/>
      <c r="L141" s="125"/>
      <c r="M141" s="125"/>
      <c r="N141" s="125"/>
      <c r="O141" s="125"/>
      <c r="P141" s="125"/>
    </row>
    <row r="142" spans="1:16">
      <c r="A142" s="125"/>
      <c r="B142" s="125"/>
      <c r="C142" s="125"/>
      <c r="D142" s="125"/>
      <c r="E142" s="125"/>
      <c r="F142" s="125"/>
      <c r="G142" s="125"/>
      <c r="H142" s="125"/>
      <c r="I142" s="125"/>
      <c r="J142" s="125"/>
      <c r="K142" s="125"/>
      <c r="L142" s="125"/>
      <c r="M142" s="125"/>
      <c r="N142" s="125"/>
      <c r="O142" s="125"/>
      <c r="P142" s="125"/>
    </row>
    <row r="143" spans="1:16">
      <c r="A143" s="125"/>
      <c r="B143" s="125"/>
      <c r="C143" s="125"/>
      <c r="D143" s="125"/>
      <c r="E143" s="125"/>
      <c r="F143" s="125"/>
      <c r="G143" s="125"/>
      <c r="H143" s="125"/>
      <c r="I143" s="125"/>
      <c r="J143" s="125"/>
      <c r="K143" s="125"/>
      <c r="L143" s="125"/>
      <c r="M143" s="125"/>
      <c r="N143" s="125"/>
      <c r="O143" s="125"/>
      <c r="P143" s="125"/>
    </row>
    <row r="144" spans="1:16">
      <c r="A144" s="125"/>
      <c r="B144" s="125"/>
      <c r="C144" s="125"/>
      <c r="D144" s="125"/>
      <c r="E144" s="125"/>
      <c r="F144" s="125"/>
      <c r="G144" s="125"/>
      <c r="H144" s="125"/>
      <c r="I144" s="125"/>
      <c r="J144" s="125"/>
      <c r="K144" s="125"/>
      <c r="L144" s="125"/>
      <c r="M144" s="125"/>
      <c r="N144" s="125"/>
      <c r="O144" s="125"/>
      <c r="P144" s="125"/>
    </row>
    <row r="145" spans="1:16">
      <c r="A145" s="125"/>
      <c r="B145" s="125"/>
      <c r="C145" s="125"/>
      <c r="D145" s="125"/>
      <c r="E145" s="125"/>
      <c r="F145" s="125"/>
      <c r="G145" s="125"/>
      <c r="H145" s="125"/>
      <c r="I145" s="125"/>
      <c r="J145" s="125"/>
      <c r="K145" s="125"/>
      <c r="L145" s="125"/>
      <c r="M145" s="125"/>
      <c r="N145" s="125"/>
      <c r="O145" s="125"/>
      <c r="P145" s="125"/>
    </row>
    <row r="146" spans="1:16">
      <c r="A146" s="125"/>
      <c r="B146" s="125"/>
      <c r="C146" s="125"/>
      <c r="D146" s="125"/>
      <c r="E146" s="125"/>
      <c r="F146" s="125"/>
      <c r="G146" s="125"/>
      <c r="H146" s="125"/>
      <c r="I146" s="125"/>
      <c r="J146" s="125"/>
      <c r="K146" s="125"/>
      <c r="L146" s="125"/>
      <c r="M146" s="125"/>
      <c r="N146" s="125"/>
      <c r="O146" s="125"/>
      <c r="P146" s="125"/>
    </row>
    <row r="147" spans="1:16">
      <c r="A147" s="125"/>
      <c r="B147" s="125"/>
      <c r="C147" s="125"/>
      <c r="D147" s="125"/>
      <c r="E147" s="125"/>
      <c r="F147" s="125"/>
      <c r="G147" s="125"/>
      <c r="H147" s="125"/>
      <c r="I147" s="125"/>
      <c r="J147" s="125"/>
      <c r="K147" s="125"/>
      <c r="L147" s="125"/>
      <c r="M147" s="125"/>
      <c r="N147" s="125"/>
      <c r="O147" s="125"/>
      <c r="P147" s="125"/>
    </row>
    <row r="148" spans="1:16">
      <c r="A148" s="125"/>
      <c r="B148" s="125"/>
      <c r="C148" s="125"/>
      <c r="D148" s="125"/>
      <c r="E148" s="125"/>
      <c r="F148" s="125"/>
      <c r="G148" s="125"/>
      <c r="H148" s="125"/>
      <c r="I148" s="125"/>
      <c r="J148" s="125"/>
      <c r="K148" s="125"/>
      <c r="L148" s="125"/>
      <c r="M148" s="125"/>
      <c r="N148" s="125"/>
      <c r="O148" s="125"/>
      <c r="P148" s="125"/>
    </row>
    <row r="149" spans="1:16">
      <c r="A149" s="125"/>
      <c r="B149" s="125"/>
      <c r="C149" s="125"/>
      <c r="D149" s="125"/>
      <c r="E149" s="125"/>
      <c r="F149" s="125"/>
      <c r="G149" s="125"/>
      <c r="H149" s="125"/>
      <c r="I149" s="125"/>
      <c r="J149" s="125"/>
      <c r="K149" s="125"/>
      <c r="L149" s="125"/>
      <c r="M149" s="125"/>
      <c r="N149" s="125"/>
      <c r="O149" s="125"/>
      <c r="P149" s="125"/>
    </row>
    <row r="150" spans="1:16">
      <c r="A150" s="125"/>
      <c r="B150" s="125"/>
      <c r="C150" s="125"/>
      <c r="D150" s="125"/>
      <c r="E150" s="125"/>
      <c r="F150" s="125"/>
      <c r="G150" s="125"/>
      <c r="H150" s="125"/>
      <c r="I150" s="125"/>
      <c r="J150" s="125"/>
      <c r="K150" s="125"/>
      <c r="L150" s="125"/>
      <c r="M150" s="125"/>
      <c r="N150" s="125"/>
      <c r="O150" s="125"/>
      <c r="P150" s="125"/>
    </row>
    <row r="151" spans="1:16">
      <c r="A151" s="125"/>
      <c r="B151" s="125"/>
      <c r="C151" s="125"/>
      <c r="D151" s="125"/>
      <c r="E151" s="125"/>
      <c r="F151" s="125"/>
      <c r="G151" s="125"/>
      <c r="H151" s="125"/>
      <c r="I151" s="125"/>
      <c r="J151" s="125"/>
      <c r="K151" s="125"/>
      <c r="L151" s="125"/>
      <c r="M151" s="125"/>
      <c r="N151" s="125"/>
      <c r="O151" s="125"/>
      <c r="P151" s="125"/>
    </row>
    <row r="152" spans="1:16">
      <c r="A152" s="125"/>
      <c r="B152" s="125"/>
      <c r="C152" s="125"/>
      <c r="D152" s="125"/>
      <c r="E152" s="125"/>
      <c r="F152" s="125"/>
      <c r="G152" s="125"/>
      <c r="H152" s="125"/>
      <c r="I152" s="125"/>
      <c r="J152" s="125"/>
      <c r="K152" s="125"/>
      <c r="L152" s="125"/>
      <c r="M152" s="125"/>
      <c r="N152" s="125"/>
      <c r="O152" s="125"/>
      <c r="P152" s="125"/>
    </row>
    <row r="153" spans="1:16" ht="39.950000000000003" customHeight="1">
      <c r="A153" s="375" t="s">
        <v>963</v>
      </c>
      <c r="B153" s="376"/>
      <c r="C153" s="376"/>
      <c r="D153" s="376"/>
      <c r="E153" s="376"/>
      <c r="F153" s="376"/>
      <c r="G153" s="376"/>
      <c r="H153" s="376"/>
      <c r="I153" s="376"/>
      <c r="J153" s="376"/>
      <c r="K153" s="376"/>
      <c r="L153" s="376"/>
      <c r="M153" s="376"/>
      <c r="N153" s="376"/>
      <c r="O153" s="376"/>
      <c r="P153" s="376"/>
    </row>
    <row r="154" spans="1:16" ht="23.25" customHeight="1">
      <c r="A154" s="385" t="s">
        <v>969</v>
      </c>
      <c r="B154" s="386"/>
      <c r="C154" s="386"/>
      <c r="D154" s="386"/>
      <c r="E154" s="386"/>
      <c r="F154" s="386"/>
      <c r="G154" s="386"/>
      <c r="H154" s="386"/>
      <c r="I154" s="386"/>
      <c r="J154" s="386"/>
      <c r="K154" s="386"/>
      <c r="L154" s="386"/>
      <c r="M154" s="386"/>
      <c r="N154" s="386"/>
      <c r="O154" s="386"/>
      <c r="P154" s="386"/>
    </row>
    <row r="155" spans="1:16" ht="18.75">
      <c r="A155" s="380" t="s">
        <v>895</v>
      </c>
      <c r="B155" s="188"/>
      <c r="C155" s="188"/>
      <c r="D155" s="188"/>
      <c r="E155" s="188"/>
      <c r="F155" s="188"/>
      <c r="G155" s="188"/>
      <c r="H155" s="188"/>
      <c r="I155" s="188"/>
      <c r="J155" s="188"/>
      <c r="K155" s="188"/>
      <c r="L155" s="188"/>
      <c r="M155" s="188"/>
      <c r="N155" s="188"/>
      <c r="O155" s="188"/>
      <c r="P155" s="188"/>
    </row>
    <row r="156" spans="1:16" ht="264.95" customHeight="1">
      <c r="A156" s="377" t="s">
        <v>970</v>
      </c>
      <c r="B156" s="377"/>
      <c r="C156" s="377"/>
      <c r="D156" s="377"/>
      <c r="E156" s="377"/>
      <c r="F156" s="377"/>
      <c r="G156" s="377"/>
      <c r="H156" s="377"/>
      <c r="I156" s="377"/>
      <c r="J156" s="377"/>
      <c r="K156" s="377"/>
      <c r="L156" s="377"/>
      <c r="M156" s="377"/>
      <c r="N156" s="377"/>
      <c r="O156" s="377"/>
      <c r="P156" s="377"/>
    </row>
    <row r="157" spans="1:16" ht="15" customHeight="1">
      <c r="A157" s="402" t="s">
        <v>971</v>
      </c>
      <c r="B157" s="403"/>
      <c r="C157" s="403"/>
      <c r="D157" s="403"/>
      <c r="E157" s="403"/>
      <c r="F157" s="403"/>
      <c r="G157" s="403"/>
      <c r="H157" s="405" t="s">
        <v>1145</v>
      </c>
      <c r="I157" s="400"/>
      <c r="J157" s="400"/>
      <c r="K157" s="400"/>
      <c r="L157" s="400"/>
      <c r="M157" s="400"/>
      <c r="N157" s="400"/>
      <c r="O157" s="400"/>
      <c r="P157" s="400"/>
    </row>
    <row r="158" spans="1:16">
      <c r="A158" s="403"/>
      <c r="B158" s="403"/>
      <c r="C158" s="403"/>
      <c r="D158" s="403"/>
      <c r="E158" s="403"/>
      <c r="F158" s="403"/>
      <c r="G158" s="403"/>
      <c r="H158" s="400"/>
      <c r="I158" s="400"/>
      <c r="J158" s="400"/>
      <c r="K158" s="400"/>
      <c r="L158" s="400"/>
      <c r="M158" s="400"/>
      <c r="N158" s="400"/>
      <c r="O158" s="400"/>
      <c r="P158" s="400"/>
    </row>
    <row r="159" spans="1:16" ht="15.75" thickBot="1">
      <c r="A159" s="403"/>
      <c r="B159" s="403"/>
      <c r="C159" s="403"/>
      <c r="D159" s="403"/>
      <c r="E159" s="403"/>
      <c r="F159" s="403"/>
      <c r="G159" s="403"/>
      <c r="H159" s="400"/>
      <c r="I159" s="400"/>
      <c r="J159" s="400"/>
      <c r="K159" s="400"/>
      <c r="L159" s="400"/>
      <c r="M159" s="400"/>
      <c r="N159" s="400"/>
      <c r="O159" s="400"/>
      <c r="P159" s="400"/>
    </row>
    <row r="160" spans="1:16">
      <c r="A160" s="409"/>
      <c r="B160" s="410"/>
      <c r="C160" s="410"/>
      <c r="D160" s="410"/>
      <c r="E160" s="410"/>
      <c r="F160" s="410"/>
      <c r="G160" s="410"/>
      <c r="H160" s="406"/>
      <c r="I160" s="407"/>
      <c r="J160" s="407"/>
      <c r="K160" s="407"/>
      <c r="L160" s="407"/>
      <c r="M160" s="407"/>
      <c r="N160" s="407"/>
      <c r="O160" s="407"/>
      <c r="P160" s="407"/>
    </row>
    <row r="161" spans="1:16">
      <c r="A161" s="143"/>
      <c r="B161" s="144"/>
      <c r="C161" s="144"/>
      <c r="D161" s="144"/>
      <c r="E161" s="144"/>
      <c r="F161" s="144"/>
      <c r="G161" s="144"/>
      <c r="H161" s="144"/>
      <c r="I161" s="144"/>
      <c r="J161" s="144"/>
      <c r="K161" s="144"/>
      <c r="L161" s="144"/>
      <c r="M161" s="144"/>
      <c r="N161" s="144"/>
      <c r="O161" s="144"/>
      <c r="P161" s="145"/>
    </row>
    <row r="162" spans="1:16">
      <c r="A162" s="143"/>
      <c r="B162" s="144"/>
      <c r="C162" s="144"/>
      <c r="D162" s="144"/>
      <c r="E162" s="144"/>
      <c r="F162" s="144"/>
      <c r="G162" s="144"/>
      <c r="H162" s="144"/>
      <c r="I162" s="144"/>
      <c r="J162" s="144"/>
      <c r="K162" s="144"/>
      <c r="L162" s="144"/>
      <c r="M162" s="144"/>
      <c r="N162" s="144"/>
      <c r="O162" s="144"/>
      <c r="P162" s="145"/>
    </row>
    <row r="163" spans="1:16" ht="15" customHeight="1">
      <c r="A163" s="411"/>
      <c r="B163" s="412"/>
      <c r="C163" s="412"/>
      <c r="D163" s="412"/>
      <c r="E163" s="412"/>
      <c r="F163" s="412"/>
      <c r="G163" s="412"/>
      <c r="H163" s="412"/>
      <c r="I163" s="412"/>
      <c r="J163" s="412"/>
      <c r="K163" s="412"/>
      <c r="L163" s="412"/>
      <c r="M163" s="412"/>
      <c r="N163" s="412"/>
      <c r="O163" s="412"/>
      <c r="P163" s="413"/>
    </row>
    <row r="164" spans="1:16">
      <c r="A164" s="143"/>
      <c r="B164" s="144"/>
      <c r="C164" s="144"/>
      <c r="D164" s="144"/>
      <c r="E164" s="144"/>
      <c r="F164" s="144"/>
      <c r="G164" s="144"/>
      <c r="H164" s="144"/>
      <c r="I164" s="144"/>
      <c r="J164" s="144"/>
      <c r="K164" s="144"/>
      <c r="L164" s="144"/>
      <c r="M164" s="144"/>
      <c r="N164" s="144"/>
      <c r="O164" s="144"/>
      <c r="P164" s="145"/>
    </row>
    <row r="165" spans="1:16">
      <c r="A165" s="143"/>
      <c r="B165" s="144"/>
      <c r="C165" s="144"/>
      <c r="D165" s="144"/>
      <c r="E165" s="144"/>
      <c r="F165" s="144"/>
      <c r="G165" s="144"/>
      <c r="H165" s="144"/>
      <c r="I165" s="144" t="s">
        <v>972</v>
      </c>
      <c r="J165" s="144">
        <v>8.5000000000000006E-2</v>
      </c>
      <c r="K165" s="161">
        <v>9.2999999999999999E-2</v>
      </c>
      <c r="L165" s="144">
        <v>0.08</v>
      </c>
      <c r="M165" s="161">
        <v>0.5</v>
      </c>
      <c r="N165" s="144"/>
      <c r="O165" s="144"/>
      <c r="P165" s="145"/>
    </row>
    <row r="166" spans="1:16">
      <c r="A166" s="143"/>
      <c r="B166" s="144"/>
      <c r="C166" s="144"/>
      <c r="D166" s="144"/>
      <c r="E166" s="144"/>
      <c r="F166" s="144"/>
      <c r="G166" s="144"/>
      <c r="H166" s="144"/>
      <c r="I166" s="144" t="s">
        <v>973</v>
      </c>
      <c r="J166" s="144">
        <v>0.27</v>
      </c>
      <c r="K166" s="161">
        <v>0.27800000000000002</v>
      </c>
      <c r="L166" s="144">
        <v>0.2</v>
      </c>
      <c r="M166" s="161">
        <v>0</v>
      </c>
      <c r="N166" s="144"/>
      <c r="O166" s="144"/>
      <c r="P166" s="145"/>
    </row>
    <row r="167" spans="1:16">
      <c r="A167" s="143"/>
      <c r="B167" s="144"/>
      <c r="C167" s="144"/>
      <c r="D167" s="144"/>
      <c r="E167" s="144"/>
      <c r="F167" s="144"/>
      <c r="G167" s="144"/>
      <c r="H167" s="144"/>
      <c r="I167" s="144" t="s">
        <v>974</v>
      </c>
      <c r="J167" s="144">
        <v>0.24399999999999999</v>
      </c>
      <c r="K167" s="161">
        <v>0.37</v>
      </c>
      <c r="L167" s="144">
        <v>0.14000000000000001</v>
      </c>
      <c r="M167" s="161">
        <v>0</v>
      </c>
      <c r="N167" s="144"/>
      <c r="O167" s="144"/>
      <c r="P167" s="145"/>
    </row>
    <row r="168" spans="1:16">
      <c r="A168" s="143"/>
      <c r="B168" s="144"/>
      <c r="C168" s="144"/>
      <c r="D168" s="144"/>
      <c r="E168" s="144"/>
      <c r="F168" s="144"/>
      <c r="G168" s="144"/>
      <c r="H168" s="144"/>
      <c r="I168" s="144" t="s">
        <v>975</v>
      </c>
      <c r="J168" s="144">
        <v>0.14299999999999999</v>
      </c>
      <c r="K168" s="161">
        <v>0.14799999999999999</v>
      </c>
      <c r="L168" s="144">
        <v>0.14000000000000001</v>
      </c>
      <c r="M168" s="161">
        <v>0.5</v>
      </c>
      <c r="N168" s="144"/>
      <c r="O168" s="144"/>
      <c r="P168" s="145"/>
    </row>
    <row r="169" spans="1:16">
      <c r="A169" s="143"/>
      <c r="B169" s="144"/>
      <c r="C169" s="144"/>
      <c r="D169" s="144"/>
      <c r="E169" s="144"/>
      <c r="F169" s="144"/>
      <c r="G169" s="144"/>
      <c r="H169" s="144"/>
      <c r="I169" s="144" t="s">
        <v>976</v>
      </c>
      <c r="J169" s="144">
        <v>7.4999999999999997E-2</v>
      </c>
      <c r="K169" s="161">
        <v>3.6999999999999998E-2</v>
      </c>
      <c r="L169" s="144">
        <v>0.16</v>
      </c>
      <c r="M169" s="161">
        <v>0</v>
      </c>
      <c r="N169" s="144"/>
      <c r="O169" s="144"/>
      <c r="P169" s="145"/>
    </row>
    <row r="170" spans="1:16">
      <c r="A170" s="143"/>
      <c r="B170" s="144"/>
      <c r="C170" s="144"/>
      <c r="D170" s="144"/>
      <c r="E170" s="144"/>
      <c r="F170" s="144"/>
      <c r="G170" s="144"/>
      <c r="H170" s="144"/>
      <c r="I170" s="144" t="s">
        <v>977</v>
      </c>
      <c r="J170" s="144">
        <v>4.4999999999999998E-2</v>
      </c>
      <c r="K170" s="161">
        <v>0</v>
      </c>
      <c r="L170" s="144">
        <v>0.12</v>
      </c>
      <c r="M170" s="161">
        <v>0</v>
      </c>
      <c r="N170" s="144"/>
      <c r="O170" s="144"/>
      <c r="P170" s="145"/>
    </row>
    <row r="171" spans="1:16">
      <c r="A171" s="143"/>
      <c r="B171" s="144"/>
      <c r="C171" s="144"/>
      <c r="D171" s="144"/>
      <c r="E171" s="144"/>
      <c r="F171" s="144"/>
      <c r="G171" s="144"/>
      <c r="H171" s="144"/>
      <c r="I171" s="144" t="s">
        <v>978</v>
      </c>
      <c r="J171" s="144">
        <v>4.1000000000000002E-2</v>
      </c>
      <c r="K171" s="161">
        <v>3.6999999999999998E-2</v>
      </c>
      <c r="L171" s="144">
        <v>0.02</v>
      </c>
      <c r="M171" s="161">
        <v>0</v>
      </c>
      <c r="N171" s="144"/>
      <c r="O171" s="144"/>
      <c r="P171" s="145"/>
    </row>
    <row r="172" spans="1:16">
      <c r="A172" s="143"/>
      <c r="B172" s="144"/>
      <c r="C172" s="144"/>
      <c r="D172" s="144"/>
      <c r="E172" s="144"/>
      <c r="F172" s="144"/>
      <c r="G172" s="144"/>
      <c r="H172" s="144"/>
      <c r="I172" s="144" t="s">
        <v>979</v>
      </c>
      <c r="J172" s="144">
        <v>0.04</v>
      </c>
      <c r="K172" s="161">
        <v>3.6999999999999998E-2</v>
      </c>
      <c r="L172" s="144">
        <v>0.06</v>
      </c>
      <c r="M172" s="161">
        <v>0</v>
      </c>
      <c r="N172" s="144"/>
      <c r="O172" s="144"/>
      <c r="P172" s="145"/>
    </row>
    <row r="173" spans="1:16">
      <c r="A173" s="143"/>
      <c r="B173" s="144"/>
      <c r="C173" s="144"/>
      <c r="D173" s="144"/>
      <c r="E173" s="144"/>
      <c r="F173" s="144"/>
      <c r="G173" s="144"/>
      <c r="H173" s="144"/>
      <c r="I173" s="144" t="s">
        <v>980</v>
      </c>
      <c r="J173" s="144">
        <v>2.5999999999999999E-2</v>
      </c>
      <c r="K173" s="161">
        <v>0</v>
      </c>
      <c r="L173" s="144">
        <v>0.04</v>
      </c>
      <c r="M173" s="161">
        <v>0</v>
      </c>
      <c r="N173" s="144"/>
      <c r="O173" s="144"/>
      <c r="P173" s="145"/>
    </row>
    <row r="174" spans="1:16">
      <c r="A174" s="143"/>
      <c r="B174" s="144"/>
      <c r="C174" s="144"/>
      <c r="D174" s="144"/>
      <c r="E174" s="144"/>
      <c r="F174" s="144"/>
      <c r="G174" s="144"/>
      <c r="H174" s="144"/>
      <c r="I174" s="144" t="s">
        <v>981</v>
      </c>
      <c r="J174" s="144">
        <v>3.2000000000000001E-2</v>
      </c>
      <c r="K174" s="161">
        <v>0</v>
      </c>
      <c r="L174" s="144">
        <v>0.04</v>
      </c>
      <c r="M174" s="161">
        <v>0</v>
      </c>
      <c r="N174" s="144"/>
      <c r="O174" s="144"/>
      <c r="P174" s="145"/>
    </row>
    <row r="175" spans="1:16">
      <c r="A175" s="143"/>
      <c r="B175" s="144"/>
      <c r="C175" s="144"/>
      <c r="D175" s="144"/>
      <c r="E175" s="144"/>
      <c r="F175" s="144"/>
      <c r="G175" s="144"/>
      <c r="H175" s="144"/>
      <c r="I175" s="144"/>
      <c r="J175" s="144"/>
      <c r="K175" s="144"/>
      <c r="L175" s="144"/>
      <c r="M175" s="144"/>
      <c r="N175" s="144"/>
      <c r="O175" s="144"/>
      <c r="P175" s="145"/>
    </row>
    <row r="176" spans="1:16">
      <c r="A176" s="143"/>
      <c r="B176" s="144"/>
      <c r="C176" s="144"/>
      <c r="D176" s="144"/>
      <c r="E176" s="144"/>
      <c r="F176" s="144"/>
      <c r="G176" s="144"/>
      <c r="H176" s="144"/>
      <c r="I176" s="144"/>
      <c r="J176" s="144"/>
      <c r="K176" s="144"/>
      <c r="L176" s="144"/>
      <c r="M176" s="144"/>
      <c r="N176" s="144"/>
      <c r="O176" s="144"/>
      <c r="P176" s="145"/>
    </row>
    <row r="177" spans="1:16">
      <c r="A177" s="143"/>
      <c r="B177" s="144"/>
      <c r="C177" s="144"/>
      <c r="D177" s="144"/>
      <c r="E177" s="144"/>
      <c r="F177" s="144"/>
      <c r="G177" s="144"/>
      <c r="H177" s="144"/>
      <c r="I177" s="144"/>
      <c r="J177" s="144"/>
      <c r="K177" s="144"/>
      <c r="L177" s="144"/>
      <c r="M177" s="144"/>
      <c r="N177" s="144"/>
      <c r="O177" s="144"/>
      <c r="P177" s="145"/>
    </row>
    <row r="178" spans="1:16">
      <c r="A178" s="143"/>
      <c r="B178" s="144"/>
      <c r="C178" s="144"/>
      <c r="D178" s="144"/>
      <c r="E178" s="144"/>
      <c r="F178" s="144"/>
      <c r="G178" s="144"/>
      <c r="H178" s="144"/>
      <c r="I178" s="144"/>
      <c r="J178" s="144"/>
      <c r="K178" s="144"/>
      <c r="L178" s="144"/>
      <c r="M178" s="144"/>
      <c r="N178" s="144"/>
      <c r="O178" s="144"/>
      <c r="P178" s="145"/>
    </row>
    <row r="179" spans="1:16">
      <c r="A179" s="143"/>
      <c r="B179" s="144"/>
      <c r="C179" s="144"/>
      <c r="D179" s="144"/>
      <c r="E179" s="144"/>
      <c r="F179" s="144"/>
      <c r="G179" s="144"/>
      <c r="H179" s="144"/>
      <c r="I179" s="144"/>
      <c r="J179" s="144"/>
      <c r="K179" s="144"/>
      <c r="L179" s="144"/>
      <c r="M179" s="144"/>
      <c r="N179" s="144"/>
      <c r="O179" s="144"/>
      <c r="P179" s="145"/>
    </row>
    <row r="180" spans="1:16">
      <c r="A180" s="143"/>
      <c r="B180" s="144"/>
      <c r="C180" s="144"/>
      <c r="D180" s="144"/>
      <c r="E180" s="144"/>
      <c r="F180" s="144"/>
      <c r="G180" s="144"/>
      <c r="H180" s="144"/>
      <c r="I180" s="144"/>
      <c r="J180" s="144"/>
      <c r="K180" s="144"/>
      <c r="L180" s="144"/>
      <c r="M180" s="144"/>
      <c r="N180" s="144"/>
      <c r="O180" s="144"/>
      <c r="P180" s="145"/>
    </row>
    <row r="181" spans="1:16">
      <c r="A181" s="143"/>
      <c r="B181" s="144"/>
      <c r="C181" s="144"/>
      <c r="D181" s="144"/>
      <c r="E181" s="144"/>
      <c r="F181" s="144"/>
      <c r="G181" s="144"/>
      <c r="H181" s="144"/>
      <c r="I181" s="144"/>
      <c r="J181" s="144"/>
      <c r="K181" s="144"/>
      <c r="L181" s="144"/>
      <c r="M181" s="144"/>
      <c r="N181" s="144"/>
      <c r="O181" s="144"/>
      <c r="P181" s="145"/>
    </row>
    <row r="182" spans="1:16">
      <c r="A182" s="143"/>
      <c r="B182" s="144"/>
      <c r="C182" s="144"/>
      <c r="D182" s="144"/>
      <c r="E182" s="144"/>
      <c r="F182" s="144"/>
      <c r="G182" s="144"/>
      <c r="H182" s="144"/>
      <c r="I182" s="144"/>
      <c r="J182" s="144"/>
      <c r="K182" s="144"/>
      <c r="L182" s="144"/>
      <c r="M182" s="144"/>
      <c r="N182" s="144"/>
      <c r="O182" s="144"/>
      <c r="P182" s="145"/>
    </row>
    <row r="183" spans="1:16">
      <c r="A183" s="143"/>
      <c r="B183" s="144"/>
      <c r="C183" s="144"/>
      <c r="D183" s="144"/>
      <c r="E183" s="144"/>
      <c r="F183" s="144"/>
      <c r="G183" s="144"/>
      <c r="H183" s="144"/>
      <c r="I183" s="144"/>
      <c r="J183" s="144"/>
      <c r="K183" s="144"/>
      <c r="L183" s="144"/>
      <c r="M183" s="144"/>
      <c r="N183" s="144"/>
      <c r="O183" s="144"/>
      <c r="P183" s="145"/>
    </row>
    <row r="184" spans="1:16">
      <c r="A184" s="143"/>
      <c r="B184" s="144"/>
      <c r="C184" s="144"/>
      <c r="D184" s="144"/>
      <c r="E184" s="144"/>
      <c r="F184" s="144"/>
      <c r="G184" s="144"/>
      <c r="H184" s="144"/>
      <c r="I184" s="144"/>
      <c r="J184" s="144"/>
      <c r="K184" s="144"/>
      <c r="L184" s="144"/>
      <c r="M184" s="144"/>
      <c r="N184" s="144"/>
      <c r="O184" s="144"/>
      <c r="P184" s="145"/>
    </row>
    <row r="185" spans="1:16">
      <c r="A185" s="143"/>
      <c r="B185" s="144"/>
      <c r="C185" s="144"/>
      <c r="D185" s="144"/>
      <c r="E185" s="144"/>
      <c r="F185" s="144"/>
      <c r="G185" s="144"/>
      <c r="H185" s="144"/>
      <c r="I185" s="144"/>
      <c r="J185" s="144"/>
      <c r="K185" s="144"/>
      <c r="L185" s="144"/>
      <c r="M185" s="144"/>
      <c r="N185" s="144"/>
      <c r="O185" s="144"/>
      <c r="P185" s="145"/>
    </row>
    <row r="186" spans="1:16">
      <c r="A186" s="143"/>
      <c r="B186" s="144"/>
      <c r="C186" s="144"/>
      <c r="D186" s="144"/>
      <c r="E186" s="144"/>
      <c r="F186" s="144"/>
      <c r="G186" s="144"/>
      <c r="H186" s="144"/>
      <c r="I186" s="144"/>
      <c r="J186" s="144"/>
      <c r="K186" s="144"/>
      <c r="L186" s="144"/>
      <c r="M186" s="144"/>
      <c r="N186" s="144"/>
      <c r="O186" s="144"/>
      <c r="P186" s="145"/>
    </row>
    <row r="187" spans="1:16">
      <c r="A187" s="143"/>
      <c r="B187" s="144"/>
      <c r="C187" s="144"/>
      <c r="D187" s="144"/>
      <c r="E187" s="144"/>
      <c r="F187" s="144"/>
      <c r="G187" s="144"/>
      <c r="H187" s="144"/>
      <c r="I187" s="144"/>
      <c r="J187" s="144"/>
      <c r="K187" s="144"/>
      <c r="L187" s="144"/>
      <c r="M187" s="144"/>
      <c r="N187" s="144"/>
      <c r="O187" s="144"/>
      <c r="P187" s="145"/>
    </row>
    <row r="188" spans="1:16">
      <c r="A188" s="143"/>
      <c r="B188" s="144"/>
      <c r="C188" s="144"/>
      <c r="D188" s="144"/>
      <c r="E188" s="144"/>
      <c r="F188" s="144"/>
      <c r="G188" s="144"/>
      <c r="H188" s="144"/>
      <c r="I188" s="144"/>
      <c r="J188" s="144"/>
      <c r="K188" s="144"/>
      <c r="L188" s="144"/>
      <c r="M188" s="144"/>
      <c r="N188" s="144"/>
      <c r="O188" s="144"/>
      <c r="P188" s="145"/>
    </row>
    <row r="189" spans="1:16">
      <c r="A189" s="143"/>
      <c r="B189" s="144"/>
      <c r="C189" s="144"/>
      <c r="D189" s="144"/>
      <c r="E189" s="144"/>
      <c r="F189" s="144"/>
      <c r="G189" s="144"/>
      <c r="H189" s="144"/>
      <c r="I189" s="144"/>
      <c r="J189" s="144"/>
      <c r="K189" s="144"/>
      <c r="L189" s="144"/>
      <c r="M189" s="144"/>
      <c r="N189" s="144"/>
      <c r="O189" s="144"/>
      <c r="P189" s="145"/>
    </row>
    <row r="190" spans="1:16">
      <c r="A190" s="143"/>
      <c r="B190" s="144"/>
      <c r="C190" s="144"/>
      <c r="D190" s="144"/>
      <c r="E190" s="144"/>
      <c r="F190" s="144"/>
      <c r="G190" s="144"/>
      <c r="H190" s="144"/>
      <c r="I190" s="144"/>
      <c r="J190" s="144"/>
      <c r="K190" s="144"/>
      <c r="L190" s="144"/>
      <c r="M190" s="144"/>
      <c r="N190" s="144"/>
      <c r="O190" s="144"/>
      <c r="P190" s="145"/>
    </row>
    <row r="191" spans="1:16">
      <c r="A191" s="143"/>
      <c r="B191" s="144"/>
      <c r="C191" s="144"/>
      <c r="D191" s="144"/>
      <c r="E191" s="144"/>
      <c r="F191" s="144"/>
      <c r="G191" s="144"/>
      <c r="H191" s="144"/>
      <c r="I191" s="144"/>
      <c r="J191" s="144"/>
      <c r="K191" s="144"/>
      <c r="L191" s="144"/>
      <c r="M191" s="144"/>
      <c r="N191" s="144"/>
      <c r="O191" s="144"/>
      <c r="P191" s="145"/>
    </row>
    <row r="192" spans="1:16">
      <c r="A192" s="143"/>
      <c r="B192" s="144"/>
      <c r="C192" s="144"/>
      <c r="D192" s="144"/>
      <c r="E192" s="144"/>
      <c r="F192" s="144"/>
      <c r="G192" s="144"/>
      <c r="H192" s="144"/>
      <c r="I192" s="144"/>
      <c r="J192" s="144"/>
      <c r="K192" s="144"/>
      <c r="L192" s="144"/>
      <c r="M192" s="144"/>
      <c r="N192" s="144"/>
      <c r="O192" s="144"/>
      <c r="P192" s="145"/>
    </row>
    <row r="193" spans="1:16">
      <c r="A193" s="143"/>
      <c r="B193" s="144"/>
      <c r="C193" s="144"/>
      <c r="D193" s="144"/>
      <c r="E193" s="144"/>
      <c r="F193" s="144"/>
      <c r="G193" s="144"/>
      <c r="H193" s="144"/>
      <c r="I193" s="144"/>
      <c r="J193" s="144"/>
      <c r="K193" s="144"/>
      <c r="L193" s="144"/>
      <c r="M193" s="144"/>
      <c r="N193" s="144"/>
      <c r="O193" s="144"/>
      <c r="P193" s="145"/>
    </row>
    <row r="194" spans="1:16">
      <c r="A194" s="143"/>
      <c r="B194" s="144"/>
      <c r="C194" s="144"/>
      <c r="D194" s="144"/>
      <c r="E194" s="144"/>
      <c r="F194" s="144"/>
      <c r="G194" s="144"/>
      <c r="H194" s="144"/>
      <c r="I194" s="144"/>
      <c r="J194" s="144"/>
      <c r="K194" s="144"/>
      <c r="L194" s="144"/>
      <c r="M194" s="144"/>
      <c r="N194" s="144"/>
      <c r="O194" s="144"/>
      <c r="P194" s="145"/>
    </row>
    <row r="195" spans="1:16">
      <c r="A195" s="143"/>
      <c r="B195" s="144"/>
      <c r="C195" s="144"/>
      <c r="D195" s="144"/>
      <c r="E195" s="144"/>
      <c r="F195" s="144"/>
      <c r="G195" s="144"/>
      <c r="H195" s="144"/>
      <c r="I195" s="144"/>
      <c r="J195" s="144"/>
      <c r="K195" s="144"/>
      <c r="L195" s="144"/>
      <c r="M195" s="144"/>
      <c r="N195" s="144"/>
      <c r="O195" s="144"/>
      <c r="P195" s="145"/>
    </row>
    <row r="196" spans="1:16">
      <c r="A196" s="143"/>
      <c r="B196" s="144"/>
      <c r="C196" s="144"/>
      <c r="D196" s="144"/>
      <c r="E196" s="144"/>
      <c r="F196" s="144"/>
      <c r="G196" s="144"/>
      <c r="H196" s="144"/>
      <c r="I196" s="144"/>
      <c r="J196" s="144"/>
      <c r="K196" s="144"/>
      <c r="L196" s="144"/>
      <c r="M196" s="144"/>
      <c r="N196" s="144"/>
      <c r="O196" s="144"/>
      <c r="P196" s="145"/>
    </row>
    <row r="197" spans="1:16">
      <c r="A197" s="143"/>
      <c r="B197" s="144"/>
      <c r="C197" s="144"/>
      <c r="D197" s="144"/>
      <c r="E197" s="144"/>
      <c r="F197" s="144"/>
      <c r="G197" s="144"/>
      <c r="H197" s="144"/>
      <c r="I197" s="144"/>
      <c r="J197" s="144"/>
      <c r="K197" s="144"/>
      <c r="L197" s="144"/>
      <c r="M197" s="144"/>
      <c r="N197" s="144"/>
      <c r="O197" s="144"/>
      <c r="P197" s="145"/>
    </row>
    <row r="198" spans="1:16">
      <c r="A198" s="143"/>
      <c r="B198" s="144"/>
      <c r="C198" s="144"/>
      <c r="D198" s="144"/>
      <c r="E198" s="144"/>
      <c r="F198" s="144"/>
      <c r="G198" s="144"/>
      <c r="H198" s="144"/>
      <c r="I198" s="144"/>
      <c r="J198" s="144"/>
      <c r="K198" s="144"/>
      <c r="L198" s="144"/>
      <c r="M198" s="144"/>
      <c r="N198" s="144"/>
      <c r="O198" s="144"/>
      <c r="P198" s="145"/>
    </row>
    <row r="199" spans="1:16" ht="15.75" thickBot="1">
      <c r="A199" s="147"/>
      <c r="B199" s="148"/>
      <c r="C199" s="148"/>
      <c r="D199" s="148"/>
      <c r="E199" s="148"/>
      <c r="F199" s="148"/>
      <c r="G199" s="148"/>
      <c r="H199" s="148"/>
      <c r="I199" s="148"/>
      <c r="J199" s="148"/>
      <c r="K199" s="148"/>
      <c r="L199" s="148"/>
      <c r="M199" s="148"/>
      <c r="N199" s="148"/>
      <c r="O199" s="148"/>
      <c r="P199" s="149"/>
    </row>
    <row r="200" spans="1:16" ht="46.5" customHeight="1">
      <c r="A200" s="391" t="s">
        <v>982</v>
      </c>
      <c r="B200" s="392"/>
      <c r="C200" s="392"/>
      <c r="D200" s="392"/>
      <c r="E200" s="392"/>
      <c r="F200" s="392"/>
      <c r="G200" s="392"/>
      <c r="H200" s="392"/>
      <c r="I200" s="392"/>
      <c r="J200" s="392"/>
      <c r="K200" s="392"/>
      <c r="L200" s="392"/>
      <c r="M200" s="392"/>
      <c r="N200" s="392"/>
      <c r="O200" s="392"/>
      <c r="P200" s="392"/>
    </row>
    <row r="201" spans="1:16" ht="18.75">
      <c r="A201" s="380" t="s">
        <v>895</v>
      </c>
      <c r="B201" s="188"/>
      <c r="C201" s="188"/>
      <c r="D201" s="188"/>
      <c r="E201" s="188"/>
      <c r="F201" s="188"/>
      <c r="G201" s="188"/>
      <c r="H201" s="188"/>
      <c r="I201" s="188"/>
      <c r="J201" s="188"/>
      <c r="K201" s="188"/>
      <c r="L201" s="188"/>
      <c r="M201" s="188"/>
      <c r="N201" s="188"/>
      <c r="O201" s="188"/>
      <c r="P201" s="188"/>
    </row>
    <row r="202" spans="1:16" ht="99.95" customHeight="1">
      <c r="A202" s="377" t="s">
        <v>983</v>
      </c>
      <c r="B202" s="377"/>
      <c r="C202" s="377"/>
      <c r="D202" s="377"/>
      <c r="E202" s="377"/>
      <c r="F202" s="377"/>
      <c r="G202" s="377"/>
      <c r="H202" s="377"/>
      <c r="I202" s="377"/>
      <c r="J202" s="377"/>
      <c r="K202" s="377"/>
      <c r="L202" s="377"/>
      <c r="M202" s="377"/>
      <c r="N202" s="377"/>
      <c r="O202" s="377"/>
      <c r="P202" s="377"/>
    </row>
    <row r="203" spans="1:16">
      <c r="A203" s="125"/>
      <c r="B203" s="125"/>
      <c r="C203" s="125"/>
      <c r="D203" s="125"/>
      <c r="E203" s="125"/>
      <c r="F203" s="125"/>
      <c r="G203" s="125"/>
      <c r="H203" s="125"/>
      <c r="I203" s="125"/>
      <c r="J203" s="125"/>
      <c r="K203" s="125"/>
      <c r="L203" s="125"/>
      <c r="M203" s="125"/>
      <c r="N203" s="125"/>
      <c r="O203" s="125"/>
      <c r="P203" s="125"/>
    </row>
    <row r="204" spans="1:16">
      <c r="A204" s="125"/>
      <c r="B204" s="125"/>
      <c r="C204" s="125"/>
      <c r="D204" s="125"/>
      <c r="E204" s="125"/>
      <c r="F204" s="125"/>
      <c r="G204" s="125"/>
      <c r="H204" s="125"/>
      <c r="I204" s="125" t="s">
        <v>520</v>
      </c>
      <c r="J204" s="125" t="s">
        <v>986</v>
      </c>
      <c r="K204" s="125"/>
      <c r="L204" s="125"/>
      <c r="M204" s="125"/>
      <c r="N204" s="125">
        <v>0.5535714285714286</v>
      </c>
      <c r="O204" s="125">
        <v>0.38800000000000001</v>
      </c>
      <c r="P204" s="125"/>
    </row>
    <row r="205" spans="1:16">
      <c r="A205" s="125"/>
      <c r="B205" s="125"/>
      <c r="C205" s="125"/>
      <c r="D205" s="125"/>
      <c r="E205" s="125"/>
      <c r="F205" s="125"/>
      <c r="G205" s="125"/>
      <c r="H205" s="125"/>
      <c r="I205" s="125"/>
      <c r="J205" s="125"/>
      <c r="K205" s="125"/>
      <c r="L205" s="125"/>
      <c r="M205" s="125"/>
      <c r="N205" s="125"/>
      <c r="O205" s="125"/>
      <c r="P205" s="125"/>
    </row>
    <row r="206" spans="1:16">
      <c r="A206" s="125"/>
      <c r="B206" s="125"/>
      <c r="C206" s="125"/>
      <c r="D206" s="125"/>
      <c r="E206" s="125"/>
      <c r="F206" s="125"/>
      <c r="G206" s="125"/>
      <c r="H206" s="125"/>
      <c r="I206" s="125" t="s">
        <v>984</v>
      </c>
      <c r="J206" s="125"/>
      <c r="K206" s="125"/>
      <c r="L206" s="125"/>
      <c r="M206" s="125"/>
      <c r="N206" s="125">
        <v>0.32142857142857145</v>
      </c>
      <c r="O206" s="125">
        <v>0.308</v>
      </c>
      <c r="P206" s="125"/>
    </row>
    <row r="207" spans="1:16">
      <c r="A207" s="125"/>
      <c r="B207" s="125"/>
      <c r="C207" s="125"/>
      <c r="D207" s="125"/>
      <c r="E207" s="125"/>
      <c r="F207" s="125"/>
      <c r="G207" s="125"/>
      <c r="H207" s="125"/>
      <c r="I207" s="125" t="s">
        <v>522</v>
      </c>
      <c r="J207" s="125"/>
      <c r="K207" s="125"/>
      <c r="L207" s="125"/>
      <c r="M207" s="125"/>
      <c r="N207" s="125">
        <v>7.1428571428571425E-2</v>
      </c>
      <c r="O207" s="125">
        <v>9.8000000000000004E-2</v>
      </c>
      <c r="P207" s="125"/>
    </row>
    <row r="208" spans="1:16">
      <c r="A208" s="125"/>
      <c r="B208" s="125"/>
      <c r="C208" s="125"/>
      <c r="D208" s="125"/>
      <c r="E208" s="125"/>
      <c r="F208" s="125"/>
      <c r="G208" s="125"/>
      <c r="H208" s="125"/>
      <c r="I208" s="125" t="s">
        <v>523</v>
      </c>
      <c r="J208" s="125"/>
      <c r="K208" s="125"/>
      <c r="L208" s="125"/>
      <c r="M208" s="125"/>
      <c r="N208" s="125">
        <v>8.9285714285714288E-2</v>
      </c>
      <c r="O208" s="125">
        <v>9.2999999999999999E-2</v>
      </c>
      <c r="P208" s="125"/>
    </row>
    <row r="209" spans="1:16">
      <c r="A209" s="125"/>
      <c r="B209" s="125"/>
      <c r="C209" s="125"/>
      <c r="D209" s="125"/>
      <c r="E209" s="125"/>
      <c r="F209" s="125"/>
      <c r="G209" s="125"/>
      <c r="H209" s="125"/>
      <c r="I209" s="125" t="s">
        <v>524</v>
      </c>
      <c r="J209" s="125" t="s">
        <v>987</v>
      </c>
      <c r="K209" s="125"/>
      <c r="L209" s="125"/>
      <c r="M209" s="125"/>
      <c r="N209" s="125">
        <v>1.7857142857142856E-2</v>
      </c>
      <c r="O209" s="125">
        <v>8.0000000000000002E-3</v>
      </c>
      <c r="P209" s="125"/>
    </row>
    <row r="210" spans="1:16">
      <c r="A210" s="125"/>
      <c r="B210" s="125"/>
      <c r="C210" s="125"/>
      <c r="D210" s="125"/>
      <c r="E210" s="125"/>
      <c r="F210" s="125"/>
      <c r="G210" s="125"/>
      <c r="H210" s="125"/>
      <c r="I210" s="125" t="s">
        <v>525</v>
      </c>
      <c r="J210" s="125"/>
      <c r="K210" s="125"/>
      <c r="L210" s="125"/>
      <c r="M210" s="125"/>
      <c r="N210" s="125">
        <v>1.7857142857142856E-2</v>
      </c>
      <c r="O210" s="125">
        <v>0.04</v>
      </c>
      <c r="P210" s="125"/>
    </row>
    <row r="211" spans="1:16">
      <c r="A211" s="125"/>
      <c r="B211" s="125"/>
      <c r="C211" s="125"/>
      <c r="D211" s="125"/>
      <c r="E211" s="125"/>
      <c r="F211" s="125"/>
      <c r="G211" s="125"/>
      <c r="H211" s="125"/>
      <c r="I211" s="125" t="s">
        <v>526</v>
      </c>
      <c r="J211" s="125"/>
      <c r="K211" s="125"/>
      <c r="L211" s="125"/>
      <c r="M211" s="125"/>
      <c r="N211" s="125">
        <v>3.5714285714285712E-2</v>
      </c>
      <c r="O211" s="125">
        <v>0.192</v>
      </c>
      <c r="P211" s="125"/>
    </row>
    <row r="212" spans="1:16">
      <c r="A212" s="125"/>
      <c r="B212" s="125"/>
      <c r="C212" s="125"/>
      <c r="D212" s="125"/>
      <c r="E212" s="125"/>
      <c r="F212" s="125"/>
      <c r="G212" s="125"/>
      <c r="H212" s="125"/>
      <c r="I212" s="125" t="s">
        <v>528</v>
      </c>
      <c r="J212" s="125"/>
      <c r="K212" s="125"/>
      <c r="L212" s="125"/>
      <c r="M212" s="125"/>
      <c r="N212" s="125">
        <v>8.9285714285714288E-2</v>
      </c>
      <c r="O212" s="125">
        <v>0.182</v>
      </c>
      <c r="P212" s="125"/>
    </row>
    <row r="213" spans="1:16">
      <c r="A213" s="125"/>
      <c r="B213" s="125"/>
      <c r="C213" s="125"/>
      <c r="D213" s="125"/>
      <c r="E213" s="125"/>
      <c r="F213" s="125"/>
      <c r="G213" s="125"/>
      <c r="H213" s="125"/>
      <c r="I213" s="125" t="s">
        <v>530</v>
      </c>
      <c r="J213" s="125"/>
      <c r="K213" s="125"/>
      <c r="L213" s="125"/>
      <c r="M213" s="125"/>
      <c r="N213" s="125">
        <v>5.3571428571428568E-2</v>
      </c>
      <c r="O213" s="125">
        <v>2.9000000000000001E-2</v>
      </c>
      <c r="P213" s="125"/>
    </row>
    <row r="214" spans="1:16">
      <c r="A214" s="125"/>
      <c r="B214" s="125"/>
      <c r="C214" s="125"/>
      <c r="D214" s="125"/>
      <c r="E214" s="125"/>
      <c r="F214" s="125"/>
      <c r="G214" s="125"/>
      <c r="H214" s="125"/>
      <c r="I214" s="125"/>
      <c r="J214" s="125"/>
      <c r="K214" s="125"/>
      <c r="L214" s="125"/>
      <c r="M214" s="125"/>
      <c r="N214" s="125"/>
      <c r="O214" s="125"/>
      <c r="P214" s="125"/>
    </row>
    <row r="215" spans="1:16">
      <c r="A215" s="125"/>
      <c r="B215" s="125"/>
      <c r="C215" s="125"/>
      <c r="D215" s="125"/>
      <c r="E215" s="125"/>
      <c r="F215" s="125"/>
      <c r="G215" s="125"/>
      <c r="H215" s="125"/>
      <c r="I215" s="125" t="s">
        <v>527</v>
      </c>
      <c r="J215" s="125"/>
      <c r="K215" s="125"/>
      <c r="L215" s="125"/>
      <c r="M215" s="125"/>
      <c r="N215" s="125">
        <v>0.10714285714285714</v>
      </c>
      <c r="O215" s="125">
        <v>0.156</v>
      </c>
      <c r="P215" s="125"/>
    </row>
    <row r="216" spans="1:16">
      <c r="A216" s="125"/>
      <c r="B216" s="125"/>
      <c r="C216" s="125"/>
      <c r="D216" s="125"/>
      <c r="E216" s="125"/>
      <c r="F216" s="125"/>
      <c r="G216" s="125"/>
      <c r="H216" s="125"/>
      <c r="I216" s="125" t="s">
        <v>529</v>
      </c>
      <c r="J216" s="125"/>
      <c r="K216" s="125"/>
      <c r="L216" s="125"/>
      <c r="M216" s="125"/>
      <c r="N216" s="125">
        <v>7.1428571428571425E-2</v>
      </c>
      <c r="O216" s="125">
        <v>0.107</v>
      </c>
      <c r="P216" s="125"/>
    </row>
    <row r="217" spans="1:16">
      <c r="A217" s="125"/>
      <c r="B217" s="125"/>
      <c r="C217" s="125"/>
      <c r="D217" s="125"/>
      <c r="E217" s="125"/>
      <c r="F217" s="125"/>
      <c r="G217" s="125"/>
      <c r="H217" s="125"/>
      <c r="I217" s="125" t="s">
        <v>531</v>
      </c>
      <c r="J217" s="125"/>
      <c r="K217" s="125"/>
      <c r="L217" s="125"/>
      <c r="M217" s="125"/>
      <c r="N217" s="125">
        <v>0.16071428571428573</v>
      </c>
      <c r="O217" s="125">
        <v>0.25700000000000001</v>
      </c>
      <c r="P217" s="125"/>
    </row>
    <row r="218" spans="1:16">
      <c r="A218" s="125"/>
      <c r="B218" s="125"/>
      <c r="C218" s="125"/>
      <c r="D218" s="125"/>
      <c r="E218" s="125"/>
      <c r="F218" s="125"/>
      <c r="G218" s="125"/>
      <c r="H218" s="125"/>
      <c r="I218" s="125" t="s">
        <v>532</v>
      </c>
      <c r="J218" s="125"/>
      <c r="K218" s="125"/>
      <c r="L218" s="125"/>
      <c r="M218" s="125"/>
      <c r="N218" s="125">
        <v>3.5714285714285712E-2</v>
      </c>
      <c r="O218" s="125">
        <v>3.9E-2</v>
      </c>
      <c r="P218" s="125"/>
    </row>
    <row r="219" spans="1:16">
      <c r="A219" s="125"/>
      <c r="B219" s="125"/>
      <c r="C219" s="125"/>
      <c r="D219" s="125"/>
      <c r="E219" s="125"/>
      <c r="F219" s="125"/>
      <c r="G219" s="125"/>
      <c r="H219" s="125"/>
      <c r="I219" s="125" t="s">
        <v>533</v>
      </c>
      <c r="J219" s="125" t="s">
        <v>988</v>
      </c>
      <c r="K219" s="125"/>
      <c r="L219" s="125"/>
      <c r="M219" s="125"/>
      <c r="N219" s="125">
        <v>0.125</v>
      </c>
      <c r="O219" s="125">
        <v>0.152</v>
      </c>
      <c r="P219" s="125"/>
    </row>
    <row r="220" spans="1:16">
      <c r="A220" s="125"/>
      <c r="B220" s="125"/>
      <c r="C220" s="125"/>
      <c r="D220" s="125"/>
      <c r="E220" s="125"/>
      <c r="F220" s="125"/>
      <c r="G220" s="125"/>
      <c r="H220" s="125"/>
      <c r="I220" s="125" t="s">
        <v>534</v>
      </c>
      <c r="J220" s="125"/>
      <c r="K220" s="125"/>
      <c r="L220" s="125"/>
      <c r="M220" s="125"/>
      <c r="N220" s="125">
        <v>0.14285714285714285</v>
      </c>
      <c r="O220" s="125">
        <v>0.30599999999999999</v>
      </c>
      <c r="P220" s="125"/>
    </row>
    <row r="221" spans="1:16">
      <c r="A221" s="125"/>
      <c r="B221" s="125"/>
      <c r="C221" s="125"/>
      <c r="D221" s="125"/>
      <c r="E221" s="125"/>
      <c r="F221" s="125"/>
      <c r="G221" s="125"/>
      <c r="H221" s="125"/>
      <c r="I221" s="125" t="s">
        <v>535</v>
      </c>
      <c r="J221" s="125"/>
      <c r="K221" s="125"/>
      <c r="L221" s="125"/>
      <c r="M221" s="125"/>
      <c r="N221" s="125">
        <v>7.1428571428571425E-2</v>
      </c>
      <c r="O221" s="125">
        <v>8.7999999999999995E-2</v>
      </c>
      <c r="P221" s="125"/>
    </row>
    <row r="222" spans="1:16">
      <c r="A222" s="125"/>
      <c r="B222" s="125"/>
      <c r="C222" s="125"/>
      <c r="D222" s="125"/>
      <c r="E222" s="125"/>
      <c r="F222" s="125"/>
      <c r="G222" s="125"/>
      <c r="H222" s="125"/>
      <c r="I222" s="125" t="s">
        <v>536</v>
      </c>
      <c r="J222" s="125"/>
      <c r="K222" s="125"/>
      <c r="L222" s="125"/>
      <c r="M222" s="125"/>
      <c r="N222" s="125">
        <v>1.7857142857142856E-2</v>
      </c>
      <c r="O222" s="125">
        <v>3.4000000000000002E-2</v>
      </c>
      <c r="P222" s="125"/>
    </row>
    <row r="223" spans="1:16">
      <c r="A223" s="125"/>
      <c r="B223" s="125"/>
      <c r="C223" s="125"/>
      <c r="D223" s="125"/>
      <c r="E223" s="125"/>
      <c r="F223" s="125"/>
      <c r="G223" s="125"/>
      <c r="H223" s="125"/>
      <c r="I223" s="125"/>
      <c r="J223" s="125"/>
      <c r="K223" s="125"/>
      <c r="L223" s="125"/>
      <c r="M223" s="125"/>
      <c r="N223" s="125"/>
      <c r="O223" s="125"/>
      <c r="P223" s="125"/>
    </row>
    <row r="224" spans="1:16">
      <c r="A224" s="125"/>
      <c r="B224" s="125"/>
      <c r="C224" s="125"/>
      <c r="D224" s="125"/>
      <c r="E224" s="125"/>
      <c r="F224" s="125"/>
      <c r="G224" s="125"/>
      <c r="H224" s="125"/>
      <c r="I224" s="125" t="s">
        <v>537</v>
      </c>
      <c r="J224" s="125"/>
      <c r="K224" s="125"/>
      <c r="L224" s="125"/>
      <c r="M224" s="125"/>
      <c r="N224" s="125">
        <v>1.7857142857142856E-2</v>
      </c>
      <c r="O224" s="125">
        <v>5.2999999999999999E-2</v>
      </c>
      <c r="P224" s="125"/>
    </row>
    <row r="225" spans="1:16">
      <c r="A225" s="125"/>
      <c r="B225" s="125"/>
      <c r="C225" s="125"/>
      <c r="D225" s="125"/>
      <c r="E225" s="125"/>
      <c r="F225" s="125"/>
      <c r="G225" s="125"/>
      <c r="H225" s="125"/>
      <c r="I225" s="125" t="s">
        <v>538</v>
      </c>
      <c r="J225" s="125" t="s">
        <v>989</v>
      </c>
      <c r="K225" s="125"/>
      <c r="L225" s="125"/>
      <c r="M225" s="125"/>
      <c r="N225" s="125">
        <v>1.7857142857142856E-2</v>
      </c>
      <c r="O225" s="125">
        <v>0.01</v>
      </c>
      <c r="P225" s="125"/>
    </row>
    <row r="226" spans="1:16">
      <c r="A226" s="125"/>
      <c r="B226" s="125"/>
      <c r="C226" s="125"/>
      <c r="D226" s="125"/>
      <c r="E226" s="125"/>
      <c r="F226" s="125"/>
      <c r="G226" s="125"/>
      <c r="H226" s="125"/>
      <c r="I226" s="125" t="s">
        <v>539</v>
      </c>
      <c r="J226" s="125"/>
      <c r="K226" s="125"/>
      <c r="L226" s="125"/>
      <c r="M226" s="125"/>
      <c r="N226" s="125">
        <v>0</v>
      </c>
      <c r="O226" s="125">
        <v>1.7000000000000001E-2</v>
      </c>
      <c r="P226" s="125"/>
    </row>
    <row r="227" spans="1:16">
      <c r="A227" s="125"/>
      <c r="B227" s="125"/>
      <c r="C227" s="125"/>
      <c r="D227" s="125"/>
      <c r="E227" s="125"/>
      <c r="F227" s="125"/>
      <c r="G227" s="125"/>
      <c r="H227" s="125"/>
      <c r="I227" s="125"/>
      <c r="J227" s="125"/>
      <c r="K227" s="125"/>
      <c r="L227" s="125"/>
      <c r="M227" s="125"/>
      <c r="N227" s="125"/>
      <c r="O227" s="125"/>
      <c r="P227" s="125"/>
    </row>
    <row r="228" spans="1:16">
      <c r="A228" s="125"/>
      <c r="B228" s="125"/>
      <c r="C228" s="125"/>
      <c r="D228" s="125"/>
      <c r="E228" s="125"/>
      <c r="F228" s="125"/>
      <c r="G228" s="125"/>
      <c r="H228" s="125"/>
      <c r="I228" s="125" t="s">
        <v>985</v>
      </c>
      <c r="J228" s="125"/>
      <c r="K228" s="125"/>
      <c r="L228" s="125"/>
      <c r="M228" s="125"/>
      <c r="N228" s="125">
        <v>0</v>
      </c>
      <c r="O228" s="125">
        <v>1.2999999999999999E-2</v>
      </c>
      <c r="P228" s="125"/>
    </row>
    <row r="229" spans="1:16">
      <c r="A229" s="125"/>
      <c r="B229" s="125"/>
      <c r="C229" s="125"/>
      <c r="D229" s="125"/>
      <c r="E229" s="125"/>
      <c r="F229" s="125"/>
      <c r="G229" s="125"/>
      <c r="H229" s="125"/>
      <c r="I229" s="125"/>
      <c r="J229" s="125"/>
      <c r="K229" s="125"/>
      <c r="L229" s="125"/>
      <c r="M229" s="125"/>
      <c r="N229" s="125"/>
      <c r="O229" s="125"/>
      <c r="P229" s="125"/>
    </row>
    <row r="230" spans="1:16">
      <c r="A230" s="125"/>
      <c r="B230" s="125"/>
      <c r="C230" s="125"/>
      <c r="D230" s="125"/>
      <c r="E230" s="125"/>
      <c r="F230" s="125"/>
      <c r="G230" s="125"/>
      <c r="H230" s="125"/>
      <c r="I230" s="125"/>
      <c r="J230" s="125"/>
      <c r="K230" s="125"/>
      <c r="L230" s="125"/>
      <c r="M230" s="125"/>
      <c r="N230" s="125"/>
      <c r="O230" s="125"/>
      <c r="P230" s="125"/>
    </row>
    <row r="231" spans="1:16">
      <c r="A231" s="125"/>
      <c r="B231" s="125"/>
      <c r="C231" s="125"/>
      <c r="D231" s="125"/>
      <c r="E231" s="125"/>
      <c r="F231" s="125"/>
      <c r="G231" s="125"/>
      <c r="H231" s="125"/>
      <c r="I231" s="125"/>
      <c r="J231" s="125"/>
      <c r="K231" s="125"/>
      <c r="L231" s="125"/>
      <c r="M231" s="125"/>
      <c r="N231" s="125"/>
      <c r="O231" s="125"/>
      <c r="P231" s="125"/>
    </row>
    <row r="232" spans="1:16">
      <c r="A232" s="125"/>
      <c r="B232" s="125"/>
      <c r="C232" s="125"/>
      <c r="D232" s="125"/>
      <c r="E232" s="125"/>
      <c r="F232" s="125"/>
      <c r="G232" s="125"/>
      <c r="H232" s="125"/>
      <c r="I232" s="125"/>
      <c r="J232" s="125"/>
      <c r="K232" s="125"/>
      <c r="L232" s="125"/>
      <c r="M232" s="125"/>
      <c r="N232" s="125"/>
      <c r="O232" s="125"/>
      <c r="P232" s="125"/>
    </row>
    <row r="233" spans="1:16" ht="39.950000000000003" customHeight="1">
      <c r="A233" s="408" t="s">
        <v>990</v>
      </c>
      <c r="B233" s="190"/>
      <c r="C233" s="190"/>
      <c r="D233" s="190"/>
      <c r="E233" s="190"/>
      <c r="F233" s="190"/>
      <c r="G233" s="190"/>
      <c r="H233" s="190"/>
      <c r="I233" s="190"/>
      <c r="J233" s="190"/>
      <c r="K233" s="190"/>
      <c r="L233" s="190"/>
      <c r="M233" s="190"/>
      <c r="N233" s="190"/>
      <c r="O233" s="190"/>
      <c r="P233" s="190"/>
    </row>
    <row r="234" spans="1:16" ht="54.95" customHeight="1">
      <c r="A234" s="381" t="s">
        <v>991</v>
      </c>
      <c r="B234" s="376"/>
      <c r="C234" s="376"/>
      <c r="D234" s="376"/>
      <c r="E234" s="376"/>
      <c r="F234" s="376"/>
      <c r="G234" s="376"/>
      <c r="H234" s="376"/>
      <c r="I234" s="376"/>
      <c r="J234" s="376"/>
      <c r="K234" s="376"/>
      <c r="L234" s="376"/>
      <c r="M234" s="376"/>
      <c r="N234" s="376"/>
      <c r="O234" s="376"/>
      <c r="P234" s="376"/>
    </row>
    <row r="235" spans="1:16" ht="45" customHeight="1">
      <c r="A235" s="370" t="s">
        <v>956</v>
      </c>
      <c r="B235" s="371"/>
      <c r="C235" s="371"/>
      <c r="D235" s="371"/>
      <c r="E235" s="371"/>
      <c r="F235" s="371"/>
      <c r="G235" s="371"/>
      <c r="H235" s="371"/>
      <c r="I235" s="371"/>
      <c r="J235" s="371"/>
      <c r="K235" s="371"/>
      <c r="L235" s="371"/>
      <c r="M235" s="371"/>
      <c r="N235" s="371"/>
      <c r="O235" s="371"/>
      <c r="P235" s="371"/>
    </row>
    <row r="237" spans="1:16" ht="30" customHeight="1">
      <c r="A237" s="382" t="s">
        <v>928</v>
      </c>
      <c r="B237" s="371"/>
      <c r="C237" s="371"/>
      <c r="D237" s="371"/>
      <c r="E237" s="371"/>
      <c r="F237" s="371"/>
      <c r="G237" s="371"/>
      <c r="H237" s="371"/>
      <c r="I237" s="371"/>
      <c r="J237" s="371"/>
      <c r="K237" s="371"/>
      <c r="L237" s="371"/>
      <c r="M237" s="371"/>
      <c r="N237" s="371"/>
      <c r="O237" s="371"/>
      <c r="P237" s="371"/>
    </row>
    <row r="239" spans="1:16" ht="30" customHeight="1">
      <c r="A239" s="370" t="s">
        <v>929</v>
      </c>
      <c r="B239" s="371"/>
      <c r="C239" s="371"/>
      <c r="D239" s="371"/>
      <c r="E239" s="371"/>
      <c r="F239" s="371"/>
      <c r="G239" s="371"/>
      <c r="H239" s="371"/>
      <c r="I239" s="371"/>
      <c r="J239" s="371"/>
      <c r="K239" s="371"/>
      <c r="L239" s="371"/>
      <c r="M239" s="371"/>
      <c r="N239" s="371"/>
      <c r="O239" s="371"/>
      <c r="P239" s="371"/>
    </row>
  </sheetData>
  <sheetProtection algorithmName="SHA-512" hashValue="PlSZuHbMeytSI8rPv+5s701pVSJ3IwwQo+Jb11rlTWCU8Mcj7gnjt5dKaJUUiCFu783EEDSS3n1ImcT1ug/bCw==" saltValue="wNJpa0VjHZXlvGXkBPK/yg==" spinCount="100000" sheet="1" objects="1" scenarios="1"/>
  <mergeCells count="41">
    <mergeCell ref="A2:P2"/>
    <mergeCell ref="B4:G4"/>
    <mergeCell ref="A9:P9"/>
    <mergeCell ref="A10:G10"/>
    <mergeCell ref="A11:G11"/>
    <mergeCell ref="H10:P10"/>
    <mergeCell ref="H11:P11"/>
    <mergeCell ref="A116:P116"/>
    <mergeCell ref="A85:P85"/>
    <mergeCell ref="A117:P117"/>
    <mergeCell ref="A118:P118"/>
    <mergeCell ref="A30:P30"/>
    <mergeCell ref="A31:P31"/>
    <mergeCell ref="A32:P32"/>
    <mergeCell ref="A55:P55"/>
    <mergeCell ref="A56:P56"/>
    <mergeCell ref="A57:P57"/>
    <mergeCell ref="A80:P80"/>
    <mergeCell ref="A81:P81"/>
    <mergeCell ref="A84:P84"/>
    <mergeCell ref="A86:P86"/>
    <mergeCell ref="A82:P83"/>
    <mergeCell ref="A121:P121"/>
    <mergeCell ref="A123:P123"/>
    <mergeCell ref="A119:P120"/>
    <mergeCell ref="A237:P237"/>
    <mergeCell ref="A153:P153"/>
    <mergeCell ref="A122:P122"/>
    <mergeCell ref="A154:P154"/>
    <mergeCell ref="A155:P155"/>
    <mergeCell ref="A156:P156"/>
    <mergeCell ref="A157:G160"/>
    <mergeCell ref="A163:P163"/>
    <mergeCell ref="A235:P235"/>
    <mergeCell ref="A239:P239"/>
    <mergeCell ref="H157:P160"/>
    <mergeCell ref="A200:P200"/>
    <mergeCell ref="A201:P201"/>
    <mergeCell ref="A202:P202"/>
    <mergeCell ref="A233:P233"/>
    <mergeCell ref="A234:P234"/>
  </mergeCells>
  <hyperlinks>
    <hyperlink ref="A116:P116" location="'Comments &amp; Best Practices'!A179" display="If your suppliers provided &quot;Other incentive&quot; comments, click here to view." xr:uid="{09C419E7-13C8-48D9-A167-0E5B1F8405B5}"/>
    <hyperlink ref="A153:P153" location="'Comments &amp; Best Practices'!A183" display="If your suppliers provided &quot;Other incentive&quot; comments, click here to view." xr:uid="{81EDDE24-9296-47FD-A5E1-9EE603B8C61B}"/>
    <hyperlink ref="A233:P233" location="'Comments &amp; Best Practices'!A187" display="If your suppliers provided &quot;Other Impacts&quot; comments, click here to view." xr:uid="{77EA8742-0917-4ABC-9A73-D3C2A5D39581}"/>
    <hyperlink ref="A234:P234" location="'Comments &amp; Best Practices'!A191" display="To view additional feedback about poor practices or suggestions offered by your suppliers for how your company could improve on Sourcing and Order Placement, click here." xr:uid="{BD63DE97-51F5-4CD4-B33D-5E28DEF09687}"/>
  </hyperlinks>
  <pageMargins left="0.7" right="0.7" top="0.75" bottom="0.75" header="0.3" footer="0.3"/>
  <pageSetup fitToHeight="0" orientation="portrait" r:id="rId1"/>
  <headerFooter>
    <oddFooter>&amp;C&amp;"-,Bold"&amp;K74993DCopyright 2023 Better Buying™ * info@betterbuying * www.betterbuying.org</oddFooter>
  </headerFooter>
  <rowBreaks count="6" manualBreakCount="6">
    <brk id="29" max="16383" man="1"/>
    <brk id="54" max="16383" man="1"/>
    <brk id="79" max="16383" man="1"/>
    <brk id="116" max="16383" man="1"/>
    <brk id="153" max="16383" man="1"/>
    <brk id="199" max="16383" man="1"/>
  </rowBreaks>
  <drawing r:id="rId2"/>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F9789FF1087444D8E0FAFB0E53643E8" ma:contentTypeVersion="11" ma:contentTypeDescription="Create a new document." ma:contentTypeScope="" ma:versionID="32407b6535bf2b76e333ad4f8a827408">
  <xsd:schema xmlns:xsd="http://www.w3.org/2001/XMLSchema" xmlns:xs="http://www.w3.org/2001/XMLSchema" xmlns:p="http://schemas.microsoft.com/office/2006/metadata/properties" xmlns:ns2="4f14fdb9-dd74-478e-b657-6d56cfa3bd74" xmlns:ns3="602df713-79f6-4c81-b9d6-8982bfdce7bd" targetNamespace="http://schemas.microsoft.com/office/2006/metadata/properties" ma:root="true" ma:fieldsID="2334149f6270555ebd325f50c06a159c" ns2:_="" ns3:_="">
    <xsd:import namespace="4f14fdb9-dd74-478e-b657-6d56cfa3bd74"/>
    <xsd:import namespace="602df713-79f6-4c81-b9d6-8982bfdce7b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14fdb9-dd74-478e-b657-6d56cfa3bd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2df713-79f6-4c81-b9d6-8982bfdce7b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purl.oclc.org/ooxml/officeDocument/customXml" ds:itemID="{5680D1B2-A5C6-4051-B5D3-3429E062D3A2}">
  <ds:schemaRefs>
    <ds:schemaRef ds:uri="http://schemas.microsoft.com/office/2006/metadata/properties"/>
    <ds:schemaRef ds:uri="http://schemas.microsoft.com/office/infopath/2007/PartnerControls"/>
  </ds:schemaRefs>
</ds:datastoreItem>
</file>

<file path=customXml/itemProps2.xml><?xml version="1.0" encoding="utf-8"?>
<ds:datastoreItem xmlns:ds="http://purl.oclc.org/ooxml/officeDocument/customXml" ds:itemID="{67A101B3-FBFB-4BCD-A8C6-AF0AF803368E}">
  <ds:schemaRefs>
    <ds:schemaRef ds:uri="http://schemas.microsoft.com/sharepoint/v3/contenttype/forms"/>
  </ds:schemaRefs>
</ds:datastoreItem>
</file>

<file path=customXml/itemProps3.xml><?xml version="1.0" encoding="utf-8"?>
<ds:datastoreItem xmlns:ds="http://purl.oclc.org/ooxml/officeDocument/customXml" ds:itemID="{414C0EBB-6AC0-4506-A741-605994263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14fdb9-dd74-478e-b657-6d56cfa3bd74"/>
    <ds:schemaRef ds:uri="602df713-79f6-4c81-b9d6-8982bfdce7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603</vt:i4>
      </vt:variant>
    </vt:vector>
  </HeadingPairs>
  <TitlesOfParts>
    <vt:vector size="616" baseType="lpstr">
      <vt:lpstr>Custom Graphs</vt:lpstr>
      <vt:lpstr>Cover Sheet</vt:lpstr>
      <vt:lpstr>Recommendations</vt:lpstr>
      <vt:lpstr>Planning and Forecasting</vt:lpstr>
      <vt:lpstr>Design and Development</vt:lpstr>
      <vt:lpstr>Cost and Cost Negotiation</vt:lpstr>
      <vt:lpstr>Sourcing and Order Placement</vt:lpstr>
      <vt:lpstr>Payment and Terms</vt:lpstr>
      <vt:lpstr>Management Purchasing Process</vt:lpstr>
      <vt:lpstr>Win-Win Sustainable Partnership</vt:lpstr>
      <vt:lpstr>Priorities for Improvement</vt:lpstr>
      <vt:lpstr>Supplier Sheet</vt:lpstr>
      <vt:lpstr>Comments &amp; Best Practices</vt:lpstr>
      <vt:lpstr>att0</vt:lpstr>
      <vt:lpstr>Att0Data</vt:lpstr>
      <vt:lpstr>Att1Data</vt:lpstr>
      <vt:lpstr>Att2Data</vt:lpstr>
      <vt:lpstr>Att3Data</vt:lpstr>
      <vt:lpstr>Att4Data</vt:lpstr>
      <vt:lpstr>Att5Data</vt:lpstr>
      <vt:lpstr>Att6Data</vt:lpstr>
      <vt:lpstr>Att7Data</vt:lpstr>
      <vt:lpstr>Att8Data</vt:lpstr>
      <vt:lpstr>Att9Data</vt:lpstr>
      <vt:lpstr>attr0</vt:lpstr>
      <vt:lpstr>attr1</vt:lpstr>
      <vt:lpstr>attr2</vt:lpstr>
      <vt:lpstr>attr3</vt:lpstr>
      <vt:lpstr>attr4</vt:lpstr>
      <vt:lpstr>attr5</vt:lpstr>
      <vt:lpstr>attr6</vt:lpstr>
      <vt:lpstr>attr7</vt:lpstr>
      <vt:lpstr>attr8</vt:lpstr>
      <vt:lpstr>attr9</vt:lpstr>
      <vt:lpstr>BenchmarkName</vt:lpstr>
      <vt:lpstr>costAtt1</vt:lpstr>
      <vt:lpstr>costAtt10</vt:lpstr>
      <vt:lpstr>costAtt2</vt:lpstr>
      <vt:lpstr>costAtt3</vt:lpstr>
      <vt:lpstr>costAtt4</vt:lpstr>
      <vt:lpstr>costAtt5</vt:lpstr>
      <vt:lpstr>costAtt6</vt:lpstr>
      <vt:lpstr>costAtt7</vt:lpstr>
      <vt:lpstr>costAtt8</vt:lpstr>
      <vt:lpstr>costAtt9</vt:lpstr>
      <vt:lpstr>cResponse</vt:lpstr>
      <vt:lpstr>cscore1</vt:lpstr>
      <vt:lpstr>cscore2</vt:lpstr>
      <vt:lpstr>cscore3</vt:lpstr>
      <vt:lpstr>cscore4</vt:lpstr>
      <vt:lpstr>cscore5</vt:lpstr>
      <vt:lpstr>cscore6</vt:lpstr>
      <vt:lpstr>cscore7</vt:lpstr>
      <vt:lpstr>cscore8</vt:lpstr>
      <vt:lpstr>cSector</vt:lpstr>
      <vt:lpstr>designAtt1</vt:lpstr>
      <vt:lpstr>designAtt10</vt:lpstr>
      <vt:lpstr>designAtt2</vt:lpstr>
      <vt:lpstr>designAtt3</vt:lpstr>
      <vt:lpstr>designAtt4</vt:lpstr>
      <vt:lpstr>designAtt5</vt:lpstr>
      <vt:lpstr>designAtt6</vt:lpstr>
      <vt:lpstr>designAtt7</vt:lpstr>
      <vt:lpstr>designAtt8</vt:lpstr>
      <vt:lpstr>designAtt9</vt:lpstr>
      <vt:lpstr>EndDate</vt:lpstr>
      <vt:lpstr>ExtEndDate</vt:lpstr>
      <vt:lpstr>icNum</vt:lpstr>
      <vt:lpstr>iCost</vt:lpstr>
      <vt:lpstr>iDesign</vt:lpstr>
      <vt:lpstr>iMana</vt:lpstr>
      <vt:lpstr>ioverall</vt:lpstr>
      <vt:lpstr>iPay</vt:lpstr>
      <vt:lpstr>iPlan</vt:lpstr>
      <vt:lpstr>iSource</vt:lpstr>
      <vt:lpstr>iWin</vt:lpstr>
      <vt:lpstr>lcNum</vt:lpstr>
      <vt:lpstr>mgmtAtt1</vt:lpstr>
      <vt:lpstr>mgmtAtt10</vt:lpstr>
      <vt:lpstr>mgmtAtt2</vt:lpstr>
      <vt:lpstr>mgmtAtt3</vt:lpstr>
      <vt:lpstr>mgmtAtt4</vt:lpstr>
      <vt:lpstr>mgmtAtt5</vt:lpstr>
      <vt:lpstr>mgmtAtt6</vt:lpstr>
      <vt:lpstr>mgmtAtt7</vt:lpstr>
      <vt:lpstr>mgmtAtt8</vt:lpstr>
      <vt:lpstr>mgmtAtt9</vt:lpstr>
      <vt:lpstr>overatt0</vt:lpstr>
      <vt:lpstr>overatt1</vt:lpstr>
      <vt:lpstr>overatt10</vt:lpstr>
      <vt:lpstr>overatt2</vt:lpstr>
      <vt:lpstr>overatt3</vt:lpstr>
      <vt:lpstr>overatt4</vt:lpstr>
      <vt:lpstr>overatt5</vt:lpstr>
      <vt:lpstr>overatt6</vt:lpstr>
      <vt:lpstr>overatt7</vt:lpstr>
      <vt:lpstr>overatt8</vt:lpstr>
      <vt:lpstr>overatt9</vt:lpstr>
      <vt:lpstr>pacChart</vt:lpstr>
      <vt:lpstr>padChart</vt:lpstr>
      <vt:lpstr>pamChart</vt:lpstr>
      <vt:lpstr>papaChart</vt:lpstr>
      <vt:lpstr>papChart</vt:lpstr>
      <vt:lpstr>pasChart</vt:lpstr>
      <vt:lpstr>pawChart</vt:lpstr>
      <vt:lpstr>payAtt1</vt:lpstr>
      <vt:lpstr>payAtt10</vt:lpstr>
      <vt:lpstr>payAtt2</vt:lpstr>
      <vt:lpstr>payAtt3</vt:lpstr>
      <vt:lpstr>payAtt4</vt:lpstr>
      <vt:lpstr>payAtt5</vt:lpstr>
      <vt:lpstr>payAtt6</vt:lpstr>
      <vt:lpstr>payAtt7</vt:lpstr>
      <vt:lpstr>payAtt8</vt:lpstr>
      <vt:lpstr>payAtt9</vt:lpstr>
      <vt:lpstr>pcoChart</vt:lpstr>
      <vt:lpstr>pfcFive</vt:lpstr>
      <vt:lpstr>pfcFour</vt:lpstr>
      <vt:lpstr>pfco</vt:lpstr>
      <vt:lpstr>pfcOne</vt:lpstr>
      <vt:lpstr>pfcSector</vt:lpstr>
      <vt:lpstr>pfcSeven</vt:lpstr>
      <vt:lpstr>pfcSix</vt:lpstr>
      <vt:lpstr>pfcThree</vt:lpstr>
      <vt:lpstr>pfcTwo</vt:lpstr>
      <vt:lpstr>planAtt1</vt:lpstr>
      <vt:lpstr>planAtt10</vt:lpstr>
      <vt:lpstr>planAtt2</vt:lpstr>
      <vt:lpstr>planAtt3</vt:lpstr>
      <vt:lpstr>planAtt4</vt:lpstr>
      <vt:lpstr>planAtt5</vt:lpstr>
      <vt:lpstr>planAtt6</vt:lpstr>
      <vt:lpstr>planAtt7</vt:lpstr>
      <vt:lpstr>planAtt8</vt:lpstr>
      <vt:lpstr>planAtt9</vt:lpstr>
      <vt:lpstr>'Comments &amp; Best Practices'!Print_Area</vt:lpstr>
      <vt:lpstr>'Cost and Cost Negotiation'!Print_Area</vt:lpstr>
      <vt:lpstr>'Cover Sheet'!Print_Area</vt:lpstr>
      <vt:lpstr>'Design and Development'!Print_Area</vt:lpstr>
      <vt:lpstr>'Management Purchasing Process'!Print_Area</vt:lpstr>
      <vt:lpstr>'Payment and Terms'!Print_Area</vt:lpstr>
      <vt:lpstr>'Planning and Forecasting'!Print_Area</vt:lpstr>
      <vt:lpstr>'Sourcing and Order Placement'!Print_Area</vt:lpstr>
      <vt:lpstr>'Supplier Sheet'!Print_Area</vt:lpstr>
      <vt:lpstr>'Win-Win Sustainable Partnership'!Print_Area</vt:lpstr>
      <vt:lpstr>pwrange</vt:lpstr>
      <vt:lpstr>q109a1</vt:lpstr>
      <vt:lpstr>q109a2</vt:lpstr>
      <vt:lpstr>q11a1</vt:lpstr>
      <vt:lpstr>q11a2</vt:lpstr>
      <vt:lpstr>q12a1</vt:lpstr>
      <vt:lpstr>q12a2</vt:lpstr>
      <vt:lpstr>q12a3</vt:lpstr>
      <vt:lpstr>q12a4</vt:lpstr>
      <vt:lpstr>q12a5</vt:lpstr>
      <vt:lpstr>q12a6</vt:lpstr>
      <vt:lpstr>q12a7</vt:lpstr>
      <vt:lpstr>q12a8</vt:lpstr>
      <vt:lpstr>q12ntotal</vt:lpstr>
      <vt:lpstr>q13a1</vt:lpstr>
      <vt:lpstr>q13a10</vt:lpstr>
      <vt:lpstr>q13a11</vt:lpstr>
      <vt:lpstr>q13a2</vt:lpstr>
      <vt:lpstr>q13a3</vt:lpstr>
      <vt:lpstr>q13a4</vt:lpstr>
      <vt:lpstr>q13a5</vt:lpstr>
      <vt:lpstr>q13a6</vt:lpstr>
      <vt:lpstr>q13a7</vt:lpstr>
      <vt:lpstr>q13a8</vt:lpstr>
      <vt:lpstr>q13a9</vt:lpstr>
      <vt:lpstr>q13ntotal</vt:lpstr>
      <vt:lpstr>q14a1</vt:lpstr>
      <vt:lpstr>q14a10</vt:lpstr>
      <vt:lpstr>q14a11</vt:lpstr>
      <vt:lpstr>q14a12</vt:lpstr>
      <vt:lpstr>q14a13</vt:lpstr>
      <vt:lpstr>q14a14</vt:lpstr>
      <vt:lpstr>q14a15</vt:lpstr>
      <vt:lpstr>q14a16</vt:lpstr>
      <vt:lpstr>q14a2</vt:lpstr>
      <vt:lpstr>q14a3</vt:lpstr>
      <vt:lpstr>q14a4</vt:lpstr>
      <vt:lpstr>q14a5</vt:lpstr>
      <vt:lpstr>q14a6</vt:lpstr>
      <vt:lpstr>q14a7</vt:lpstr>
      <vt:lpstr>q14a8</vt:lpstr>
      <vt:lpstr>q14a9</vt:lpstr>
      <vt:lpstr>q14ntotal</vt:lpstr>
      <vt:lpstr>q161a1</vt:lpstr>
      <vt:lpstr>q161a10</vt:lpstr>
      <vt:lpstr>q161a11</vt:lpstr>
      <vt:lpstr>q161a12</vt:lpstr>
      <vt:lpstr>q161a2</vt:lpstr>
      <vt:lpstr>q161a3</vt:lpstr>
      <vt:lpstr>q161a4</vt:lpstr>
      <vt:lpstr>q161a5</vt:lpstr>
      <vt:lpstr>q161a6</vt:lpstr>
      <vt:lpstr>q161a7</vt:lpstr>
      <vt:lpstr>q161a8</vt:lpstr>
      <vt:lpstr>q161a9</vt:lpstr>
      <vt:lpstr>q161ntotal</vt:lpstr>
      <vt:lpstr>q16a1</vt:lpstr>
      <vt:lpstr>q16a10</vt:lpstr>
      <vt:lpstr>q16a11</vt:lpstr>
      <vt:lpstr>q16a12</vt:lpstr>
      <vt:lpstr>q16a2</vt:lpstr>
      <vt:lpstr>q16a3</vt:lpstr>
      <vt:lpstr>q16a4</vt:lpstr>
      <vt:lpstr>q16a5</vt:lpstr>
      <vt:lpstr>q16a6</vt:lpstr>
      <vt:lpstr>q16a7</vt:lpstr>
      <vt:lpstr>q16a8</vt:lpstr>
      <vt:lpstr>q16a9</vt:lpstr>
      <vt:lpstr>q18a1</vt:lpstr>
      <vt:lpstr>q18f1</vt:lpstr>
      <vt:lpstr>q18f10</vt:lpstr>
      <vt:lpstr>q18f11</vt:lpstr>
      <vt:lpstr>q18f12</vt:lpstr>
      <vt:lpstr>q18f13</vt:lpstr>
      <vt:lpstr>q18f14</vt:lpstr>
      <vt:lpstr>q18f15</vt:lpstr>
      <vt:lpstr>q18f16</vt:lpstr>
      <vt:lpstr>q18f17</vt:lpstr>
      <vt:lpstr>q18f18</vt:lpstr>
      <vt:lpstr>q18f19</vt:lpstr>
      <vt:lpstr>q18f2</vt:lpstr>
      <vt:lpstr>q18f20</vt:lpstr>
      <vt:lpstr>q18f21</vt:lpstr>
      <vt:lpstr>q18f22</vt:lpstr>
      <vt:lpstr>q18f23</vt:lpstr>
      <vt:lpstr>q18f24</vt:lpstr>
      <vt:lpstr>q18f3</vt:lpstr>
      <vt:lpstr>q18f4</vt:lpstr>
      <vt:lpstr>q18f5</vt:lpstr>
      <vt:lpstr>q18f6</vt:lpstr>
      <vt:lpstr>q18f7</vt:lpstr>
      <vt:lpstr>q18f8</vt:lpstr>
      <vt:lpstr>q18f9</vt:lpstr>
      <vt:lpstr>q18fnvalue</vt:lpstr>
      <vt:lpstr>q19a1</vt:lpstr>
      <vt:lpstr>q19a2</vt:lpstr>
      <vt:lpstr>q1a1</vt:lpstr>
      <vt:lpstr>q1a2</vt:lpstr>
      <vt:lpstr>q1d1a1</vt:lpstr>
      <vt:lpstr>q1d1a2</vt:lpstr>
      <vt:lpstr>q1v1nvalue</vt:lpstr>
      <vt:lpstr>q21a1</vt:lpstr>
      <vt:lpstr>q21a2</vt:lpstr>
      <vt:lpstr>q221a1</vt:lpstr>
      <vt:lpstr>q221a10</vt:lpstr>
      <vt:lpstr>q221a11</vt:lpstr>
      <vt:lpstr>q221a12</vt:lpstr>
      <vt:lpstr>q221a13</vt:lpstr>
      <vt:lpstr>q221a2</vt:lpstr>
      <vt:lpstr>q221a3</vt:lpstr>
      <vt:lpstr>q221a4</vt:lpstr>
      <vt:lpstr>q221a5</vt:lpstr>
      <vt:lpstr>q221a6</vt:lpstr>
      <vt:lpstr>q221a7</vt:lpstr>
      <vt:lpstr>q221a8</vt:lpstr>
      <vt:lpstr>q221a9</vt:lpstr>
      <vt:lpstr>q22a1</vt:lpstr>
      <vt:lpstr>q22a2</vt:lpstr>
      <vt:lpstr>q22a3</vt:lpstr>
      <vt:lpstr>q22a4</vt:lpstr>
      <vt:lpstr>q23a1</vt:lpstr>
      <vt:lpstr>q23a2</vt:lpstr>
      <vt:lpstr>q23f1</vt:lpstr>
      <vt:lpstr>q23f10</vt:lpstr>
      <vt:lpstr>q23f11</vt:lpstr>
      <vt:lpstr>q23f12</vt:lpstr>
      <vt:lpstr>q23f2</vt:lpstr>
      <vt:lpstr>q23f3</vt:lpstr>
      <vt:lpstr>q23f4</vt:lpstr>
      <vt:lpstr>q23f5</vt:lpstr>
      <vt:lpstr>q23f6</vt:lpstr>
      <vt:lpstr>q23f7</vt:lpstr>
      <vt:lpstr>q23f8</vt:lpstr>
      <vt:lpstr>q23f9</vt:lpstr>
      <vt:lpstr>q23fnvalue</vt:lpstr>
      <vt:lpstr>q23si</vt:lpstr>
      <vt:lpstr>q24a1</vt:lpstr>
      <vt:lpstr>q24a2</vt:lpstr>
      <vt:lpstr>q24f1</vt:lpstr>
      <vt:lpstr>q24f10</vt:lpstr>
      <vt:lpstr>q24f11</vt:lpstr>
      <vt:lpstr>q24f12</vt:lpstr>
      <vt:lpstr>q24f2</vt:lpstr>
      <vt:lpstr>q24f3</vt:lpstr>
      <vt:lpstr>q24f4</vt:lpstr>
      <vt:lpstr>q24f5</vt:lpstr>
      <vt:lpstr>q24f6</vt:lpstr>
      <vt:lpstr>q24f7</vt:lpstr>
      <vt:lpstr>q24f8</vt:lpstr>
      <vt:lpstr>q24f9</vt:lpstr>
      <vt:lpstr>q24fnvalue</vt:lpstr>
      <vt:lpstr>q24si</vt:lpstr>
      <vt:lpstr>q25a1</vt:lpstr>
      <vt:lpstr>q25a10</vt:lpstr>
      <vt:lpstr>q25a11</vt:lpstr>
      <vt:lpstr>q25a12</vt:lpstr>
      <vt:lpstr>q25a2</vt:lpstr>
      <vt:lpstr>q25a3</vt:lpstr>
      <vt:lpstr>q25a4</vt:lpstr>
      <vt:lpstr>q25a5</vt:lpstr>
      <vt:lpstr>q25a6</vt:lpstr>
      <vt:lpstr>q25a7</vt:lpstr>
      <vt:lpstr>q25a8</vt:lpstr>
      <vt:lpstr>q25a9</vt:lpstr>
      <vt:lpstr>q26a1</vt:lpstr>
      <vt:lpstr>q26a2</vt:lpstr>
      <vt:lpstr>q26b1</vt:lpstr>
      <vt:lpstr>q26b10</vt:lpstr>
      <vt:lpstr>q26b2</vt:lpstr>
      <vt:lpstr>q26b3</vt:lpstr>
      <vt:lpstr>q26b4</vt:lpstr>
      <vt:lpstr>q26b5</vt:lpstr>
      <vt:lpstr>q26b6</vt:lpstr>
      <vt:lpstr>q26b7</vt:lpstr>
      <vt:lpstr>q26b8</vt:lpstr>
      <vt:lpstr>q26b9</vt:lpstr>
      <vt:lpstr>q26bnvalue</vt:lpstr>
      <vt:lpstr>q26f1</vt:lpstr>
      <vt:lpstr>q26f10</vt:lpstr>
      <vt:lpstr>q26f2</vt:lpstr>
      <vt:lpstr>q26f3</vt:lpstr>
      <vt:lpstr>q26f4</vt:lpstr>
      <vt:lpstr>q26f5</vt:lpstr>
      <vt:lpstr>q26f6</vt:lpstr>
      <vt:lpstr>q26f7</vt:lpstr>
      <vt:lpstr>q26f8</vt:lpstr>
      <vt:lpstr>q26f9</vt:lpstr>
      <vt:lpstr>q26fnvalue</vt:lpstr>
      <vt:lpstr>q27a1</vt:lpstr>
      <vt:lpstr>q27a10</vt:lpstr>
      <vt:lpstr>q27a11</vt:lpstr>
      <vt:lpstr>q27a12</vt:lpstr>
      <vt:lpstr>q27a13</vt:lpstr>
      <vt:lpstr>q27a14</vt:lpstr>
      <vt:lpstr>q27a15</vt:lpstr>
      <vt:lpstr>q27a16</vt:lpstr>
      <vt:lpstr>q27a17</vt:lpstr>
      <vt:lpstr>q27a18</vt:lpstr>
      <vt:lpstr>q27a19</vt:lpstr>
      <vt:lpstr>q27a2</vt:lpstr>
      <vt:lpstr>q27a20</vt:lpstr>
      <vt:lpstr>q27a21</vt:lpstr>
      <vt:lpstr>q27a3</vt:lpstr>
      <vt:lpstr>q27a4</vt:lpstr>
      <vt:lpstr>q27a5</vt:lpstr>
      <vt:lpstr>q27a6</vt:lpstr>
      <vt:lpstr>q27a7</vt:lpstr>
      <vt:lpstr>q27a8</vt:lpstr>
      <vt:lpstr>q27a9</vt:lpstr>
      <vt:lpstr>q29a1</vt:lpstr>
      <vt:lpstr>q29a2</vt:lpstr>
      <vt:lpstr>q2a1</vt:lpstr>
      <vt:lpstr>q2a2</vt:lpstr>
      <vt:lpstr>q2a3</vt:lpstr>
      <vt:lpstr>q2a4</vt:lpstr>
      <vt:lpstr>q2a5</vt:lpstr>
      <vt:lpstr>q2a6</vt:lpstr>
      <vt:lpstr>q2a7</vt:lpstr>
      <vt:lpstr>q2nvalue</vt:lpstr>
      <vt:lpstr>q30a1</vt:lpstr>
      <vt:lpstr>q30a2</vt:lpstr>
      <vt:lpstr>q30f1</vt:lpstr>
      <vt:lpstr>q30f2</vt:lpstr>
      <vt:lpstr>q30f3</vt:lpstr>
      <vt:lpstr>q30f4</vt:lpstr>
      <vt:lpstr>q30fnvalue</vt:lpstr>
      <vt:lpstr>q30nvalue</vt:lpstr>
      <vt:lpstr>q31a1</vt:lpstr>
      <vt:lpstr>q31a2</vt:lpstr>
      <vt:lpstr>q31f1</vt:lpstr>
      <vt:lpstr>q31f10</vt:lpstr>
      <vt:lpstr>q31f2</vt:lpstr>
      <vt:lpstr>q31f3</vt:lpstr>
      <vt:lpstr>q31f4</vt:lpstr>
      <vt:lpstr>q31f5</vt:lpstr>
      <vt:lpstr>q31f6</vt:lpstr>
      <vt:lpstr>q31f7</vt:lpstr>
      <vt:lpstr>q31f8</vt:lpstr>
      <vt:lpstr>q31f9</vt:lpstr>
      <vt:lpstr>q31flate</vt:lpstr>
      <vt:lpstr>q31fnvalue</vt:lpstr>
      <vt:lpstr>q32a1</vt:lpstr>
      <vt:lpstr>q32a10</vt:lpstr>
      <vt:lpstr>q32a2</vt:lpstr>
      <vt:lpstr>q32a3</vt:lpstr>
      <vt:lpstr>q32a4</vt:lpstr>
      <vt:lpstr>q32a5</vt:lpstr>
      <vt:lpstr>q32a6</vt:lpstr>
      <vt:lpstr>q32a7</vt:lpstr>
      <vt:lpstr>q32a8</vt:lpstr>
      <vt:lpstr>q32a9</vt:lpstr>
      <vt:lpstr>q32f1</vt:lpstr>
      <vt:lpstr>q32f10</vt:lpstr>
      <vt:lpstr>q32f11</vt:lpstr>
      <vt:lpstr>q32f12</vt:lpstr>
      <vt:lpstr>q32f13</vt:lpstr>
      <vt:lpstr>q32f14</vt:lpstr>
      <vt:lpstr>q32f15</vt:lpstr>
      <vt:lpstr>q32f16</vt:lpstr>
      <vt:lpstr>q32f17</vt:lpstr>
      <vt:lpstr>q32f2</vt:lpstr>
      <vt:lpstr>q32f3</vt:lpstr>
      <vt:lpstr>q32f4</vt:lpstr>
      <vt:lpstr>q32f5</vt:lpstr>
      <vt:lpstr>q32f6</vt:lpstr>
      <vt:lpstr>q32f7</vt:lpstr>
      <vt:lpstr>q32f8</vt:lpstr>
      <vt:lpstr>q32f9</vt:lpstr>
      <vt:lpstr>q32fncount</vt:lpstr>
      <vt:lpstr>q331a1</vt:lpstr>
      <vt:lpstr>q331a2</vt:lpstr>
      <vt:lpstr>q331a3</vt:lpstr>
      <vt:lpstr>q331a4</vt:lpstr>
      <vt:lpstr>q331a5</vt:lpstr>
      <vt:lpstr>q33a1</vt:lpstr>
      <vt:lpstr>q33a2</vt:lpstr>
      <vt:lpstr>q33a3</vt:lpstr>
      <vt:lpstr>q33a4</vt:lpstr>
      <vt:lpstr>q33a5</vt:lpstr>
      <vt:lpstr>q33a6</vt:lpstr>
      <vt:lpstr>q33a7</vt:lpstr>
      <vt:lpstr>q33a8</vt:lpstr>
      <vt:lpstr>q34a1</vt:lpstr>
      <vt:lpstr>q34a2</vt:lpstr>
      <vt:lpstr>q34a3</vt:lpstr>
      <vt:lpstr>q34a4</vt:lpstr>
      <vt:lpstr>q34a5</vt:lpstr>
      <vt:lpstr>q34a6</vt:lpstr>
      <vt:lpstr>q34a7</vt:lpstr>
      <vt:lpstr>q34a8</vt:lpstr>
      <vt:lpstr>q37a1</vt:lpstr>
      <vt:lpstr>q37a2</vt:lpstr>
      <vt:lpstr>q37f1a1</vt:lpstr>
      <vt:lpstr>q37f1a2</vt:lpstr>
      <vt:lpstr>q37f1nvalue</vt:lpstr>
      <vt:lpstr>q37f2a1</vt:lpstr>
      <vt:lpstr>q37f2a2</vt:lpstr>
      <vt:lpstr>q37f2nvalue</vt:lpstr>
      <vt:lpstr>q38a1</vt:lpstr>
      <vt:lpstr>q38a10</vt:lpstr>
      <vt:lpstr>q38a11</vt:lpstr>
      <vt:lpstr>q38a12</vt:lpstr>
      <vt:lpstr>q38a13</vt:lpstr>
      <vt:lpstr>q38a14</vt:lpstr>
      <vt:lpstr>q38a15</vt:lpstr>
      <vt:lpstr>q38a16</vt:lpstr>
      <vt:lpstr>q38a17</vt:lpstr>
      <vt:lpstr>q38a18</vt:lpstr>
      <vt:lpstr>q38a19</vt:lpstr>
      <vt:lpstr>q38a2</vt:lpstr>
      <vt:lpstr>q38a20</vt:lpstr>
      <vt:lpstr>q38a21</vt:lpstr>
      <vt:lpstr>q38a22</vt:lpstr>
      <vt:lpstr>q38a23</vt:lpstr>
      <vt:lpstr>q38a24</vt:lpstr>
      <vt:lpstr>q38a25</vt:lpstr>
      <vt:lpstr>q38a3</vt:lpstr>
      <vt:lpstr>q38a4</vt:lpstr>
      <vt:lpstr>q38a5</vt:lpstr>
      <vt:lpstr>q38a6</vt:lpstr>
      <vt:lpstr>q38a7</vt:lpstr>
      <vt:lpstr>q38a8</vt:lpstr>
      <vt:lpstr>q38a9</vt:lpstr>
      <vt:lpstr>q38f1</vt:lpstr>
      <vt:lpstr>q38f2</vt:lpstr>
      <vt:lpstr>q38f3</vt:lpstr>
      <vt:lpstr>q38fnvalue</vt:lpstr>
      <vt:lpstr>q39a1</vt:lpstr>
      <vt:lpstr>q39a2</vt:lpstr>
      <vt:lpstr>q39f1</vt:lpstr>
      <vt:lpstr>q39f2</vt:lpstr>
      <vt:lpstr>q39f3</vt:lpstr>
      <vt:lpstr>q39f4</vt:lpstr>
      <vt:lpstr>q39f5</vt:lpstr>
      <vt:lpstr>q39f6</vt:lpstr>
      <vt:lpstr>q39fnvalue</vt:lpstr>
      <vt:lpstr>q3a1</vt:lpstr>
      <vt:lpstr>q3a2</vt:lpstr>
      <vt:lpstr>q41a1</vt:lpstr>
      <vt:lpstr>q41a2</vt:lpstr>
      <vt:lpstr>q41a3</vt:lpstr>
      <vt:lpstr>q41a4</vt:lpstr>
      <vt:lpstr>q41f1</vt:lpstr>
      <vt:lpstr>q41f10</vt:lpstr>
      <vt:lpstr>q41f11</vt:lpstr>
      <vt:lpstr>q41f12</vt:lpstr>
      <vt:lpstr>q41f13</vt:lpstr>
      <vt:lpstr>q41f14</vt:lpstr>
      <vt:lpstr>q41f15</vt:lpstr>
      <vt:lpstr>q41f16</vt:lpstr>
      <vt:lpstr>q41f17</vt:lpstr>
      <vt:lpstr>q41f18</vt:lpstr>
      <vt:lpstr>q41f19</vt:lpstr>
      <vt:lpstr>q41f2</vt:lpstr>
      <vt:lpstr>q41f20</vt:lpstr>
      <vt:lpstr>q41f21</vt:lpstr>
      <vt:lpstr>q41f3</vt:lpstr>
      <vt:lpstr>q41f4</vt:lpstr>
      <vt:lpstr>q41f5</vt:lpstr>
      <vt:lpstr>q41f6</vt:lpstr>
      <vt:lpstr>q41f7</vt:lpstr>
      <vt:lpstr>q41f8</vt:lpstr>
      <vt:lpstr>q41f9</vt:lpstr>
      <vt:lpstr>q41fnvalue</vt:lpstr>
      <vt:lpstr>q41n1</vt:lpstr>
      <vt:lpstr>q41n2</vt:lpstr>
      <vt:lpstr>q41n3</vt:lpstr>
      <vt:lpstr>q41n4</vt:lpstr>
      <vt:lpstr>q41n5</vt:lpstr>
      <vt:lpstr>q41nvalue</vt:lpstr>
      <vt:lpstr>q42a1</vt:lpstr>
      <vt:lpstr>q42a2</vt:lpstr>
      <vt:lpstr>q42a3</vt:lpstr>
      <vt:lpstr>q42a4</vt:lpstr>
      <vt:lpstr>q42a5</vt:lpstr>
      <vt:lpstr>q42a6</vt:lpstr>
      <vt:lpstr>q42a7</vt:lpstr>
      <vt:lpstr>q42f1</vt:lpstr>
      <vt:lpstr>q42f2</vt:lpstr>
      <vt:lpstr>q42f3</vt:lpstr>
      <vt:lpstr>q42fnvalue</vt:lpstr>
      <vt:lpstr>q42nvalue</vt:lpstr>
      <vt:lpstr>q432a1</vt:lpstr>
      <vt:lpstr>q432a2</vt:lpstr>
      <vt:lpstr>q432a3</vt:lpstr>
      <vt:lpstr>q432a4</vt:lpstr>
      <vt:lpstr>q432a5</vt:lpstr>
      <vt:lpstr>q432a6</vt:lpstr>
      <vt:lpstr>q432nvalue</vt:lpstr>
      <vt:lpstr>q43n1</vt:lpstr>
      <vt:lpstr>q43n2</vt:lpstr>
      <vt:lpstr>q43n3</vt:lpstr>
      <vt:lpstr>q43nfnvalue</vt:lpstr>
      <vt:lpstr>q44a1</vt:lpstr>
      <vt:lpstr>q44a2</vt:lpstr>
      <vt:lpstr>q44a3</vt:lpstr>
      <vt:lpstr>q44a4</vt:lpstr>
      <vt:lpstr>q44fnvalue</vt:lpstr>
      <vt:lpstr>q45a1</vt:lpstr>
      <vt:lpstr>q45a2</vt:lpstr>
      <vt:lpstr>q45a3</vt:lpstr>
      <vt:lpstr>q45a4</vt:lpstr>
      <vt:lpstr>q45a5</vt:lpstr>
      <vt:lpstr>q45a6</vt:lpstr>
      <vt:lpstr>q45a7</vt:lpstr>
      <vt:lpstr>q45a8</vt:lpstr>
      <vt:lpstr>q45fnvalue</vt:lpstr>
      <vt:lpstr>q4a1</vt:lpstr>
      <vt:lpstr>q4a2</vt:lpstr>
      <vt:lpstr>q51a1</vt:lpstr>
      <vt:lpstr>q5a1</vt:lpstr>
      <vt:lpstr>q5a2</vt:lpstr>
      <vt:lpstr>q6a1</vt:lpstr>
      <vt:lpstr>q6a10</vt:lpstr>
      <vt:lpstr>q6a11</vt:lpstr>
      <vt:lpstr>q6a12</vt:lpstr>
      <vt:lpstr>q6a2</vt:lpstr>
      <vt:lpstr>q6a3</vt:lpstr>
      <vt:lpstr>q6a4</vt:lpstr>
      <vt:lpstr>q6a5</vt:lpstr>
      <vt:lpstr>q6a6</vt:lpstr>
      <vt:lpstr>q6a7</vt:lpstr>
      <vt:lpstr>q6a8</vt:lpstr>
      <vt:lpstr>q6a9</vt:lpstr>
      <vt:lpstr>q6nvalue</vt:lpstr>
      <vt:lpstr>q7a1</vt:lpstr>
      <vt:lpstr>q7f1</vt:lpstr>
      <vt:lpstr>q7f2</vt:lpstr>
      <vt:lpstr>q7f3</vt:lpstr>
      <vt:lpstr>q7f4</vt:lpstr>
      <vt:lpstr>q7f5</vt:lpstr>
      <vt:lpstr>q7f6</vt:lpstr>
      <vt:lpstr>q7fnvalue</vt:lpstr>
      <vt:lpstr>q8a1</vt:lpstr>
      <vt:lpstr>q8f1</vt:lpstr>
      <vt:lpstr>q8f2</vt:lpstr>
      <vt:lpstr>q8f3</vt:lpstr>
      <vt:lpstr>q8f4</vt:lpstr>
      <vt:lpstr>q8f5</vt:lpstr>
      <vt:lpstr>q8f6</vt:lpstr>
      <vt:lpstr>q8fnvalue</vt:lpstr>
      <vt:lpstr>q9a1</vt:lpstr>
      <vt:lpstr>q9a2</vt:lpstr>
      <vt:lpstr>q9a3</vt:lpstr>
      <vt:lpstr>q9a4</vt:lpstr>
      <vt:lpstr>q9a5</vt:lpstr>
      <vt:lpstr>q9nvalue</vt:lpstr>
      <vt:lpstr>qn41nvalue</vt:lpstr>
      <vt:lpstr>rDate</vt:lpstr>
      <vt:lpstr>sourceAtt1</vt:lpstr>
      <vt:lpstr>sourceAtt10</vt:lpstr>
      <vt:lpstr>sourceAtt2</vt:lpstr>
      <vt:lpstr>sourceAtt3</vt:lpstr>
      <vt:lpstr>sourceAtt4</vt:lpstr>
      <vt:lpstr>sourceAtt5</vt:lpstr>
      <vt:lpstr>sourceAtt6</vt:lpstr>
      <vt:lpstr>sourceAtt7</vt:lpstr>
      <vt:lpstr>sourceAtt8</vt:lpstr>
      <vt:lpstr>sourceAtt9</vt:lpstr>
      <vt:lpstr>textDefBenchmark</vt:lpstr>
      <vt:lpstr>wcnum</vt:lpstr>
      <vt:lpstr>winAtt1</vt:lpstr>
      <vt:lpstr>winAtt10</vt:lpstr>
      <vt:lpstr>winAtt2</vt:lpstr>
      <vt:lpstr>winAtt3</vt:lpstr>
      <vt:lpstr>winAtt4</vt:lpstr>
      <vt:lpstr>winAtt5</vt:lpstr>
      <vt:lpstr>winAtt6</vt:lpstr>
      <vt:lpstr>winAtt7</vt:lpstr>
      <vt:lpstr>winAtt8</vt:lpstr>
      <vt:lpstr>winAtt9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Hughes</dc:creator>
  <cp:keywords/>
  <dc:description/>
  <cp:lastModifiedBy>Prathika Kurian</cp:lastModifiedBy>
  <cp:revision/>
  <cp:lastPrinted>2022-07-20T15:32:20Z</cp:lastPrinted>
  <dcterms:created xsi:type="dcterms:W3CDTF">2019-11-07T18:18:20Z</dcterms:created>
  <dcterms:modified xsi:type="dcterms:W3CDTF">2024-02-06T18:41:29Z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0x010100DF9789FF1087444D8E0FAFB0E53643E8</vt:lpwstr>
  </property>
</Properties>
</file>